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Users/diegoaranda/Downloads/"/>
    </mc:Choice>
  </mc:AlternateContent>
  <xr:revisionPtr revIDLastSave="0" documentId="13_ncr:1_{7DE3DA79-D0CC-3E44-8FA3-8190A659F153}" xr6:coauthVersionLast="47" xr6:coauthVersionMax="47" xr10:uidLastSave="{00000000-0000-0000-0000-000000000000}"/>
  <bookViews>
    <workbookView xWindow="0" yWindow="500" windowWidth="38400" windowHeight="21100" activeTab="1" xr2:uid="{00000000-000D-0000-FFFF-FFFF00000000}"/>
  </bookViews>
  <sheets>
    <sheet name="Resumen Ejecutivo" sheetId="1" r:id="rId1"/>
    <sheet name="Matriz Ejecutiva" sheetId="2" r:id="rId2"/>
    <sheet name="Catálogo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  <c r="B19" i="1"/>
  <c r="B18" i="1"/>
  <c r="G17" i="1"/>
  <c r="F17" i="1"/>
  <c r="B17" i="1"/>
  <c r="G16" i="1"/>
  <c r="F16" i="1"/>
  <c r="B16" i="1"/>
  <c r="G15" i="1"/>
  <c r="F15" i="1"/>
  <c r="B15" i="1"/>
  <c r="G14" i="1"/>
  <c r="F14" i="1"/>
  <c r="B14" i="1"/>
  <c r="G13" i="1"/>
  <c r="F13" i="1"/>
  <c r="B13" i="1"/>
  <c r="A9" i="1"/>
  <c r="G5" i="1"/>
  <c r="E5" i="1"/>
  <c r="C5" i="1"/>
  <c r="A5" i="1"/>
  <c r="C9" i="1" s="1"/>
  <c r="H13" i="1" l="1"/>
  <c r="H16" i="1"/>
  <c r="H14" i="1"/>
  <c r="H17" i="1"/>
  <c r="H15" i="1"/>
  <c r="A23" i="1"/>
  <c r="C16" i="1"/>
  <c r="C13" i="1"/>
  <c r="C18" i="1"/>
  <c r="C15" i="1"/>
  <c r="C19" i="1"/>
  <c r="C17" i="1"/>
  <c r="C14" i="1"/>
  <c r="C20" i="1"/>
</calcChain>
</file>

<file path=xl/sharedStrings.xml><?xml version="1.0" encoding="utf-8"?>
<sst xmlns="http://schemas.openxmlformats.org/spreadsheetml/2006/main" count="411" uniqueCount="240">
  <si>
    <t>PROINED · Matriz Ejecutiva de Requerimientos</t>
  </si>
  <si>
    <t>Dashboard dinámico de seguimiento ejecutivo</t>
  </si>
  <si>
    <t>Total requerimientos</t>
  </si>
  <si>
    <t>Entregados / completados</t>
  </si>
  <si>
    <t>En revisión</t>
  </si>
  <si>
    <t>Pendientes</t>
  </si>
  <si>
    <t>Bloqueados</t>
  </si>
  <si>
    <t>Porcentaje de avance</t>
  </si>
  <si>
    <t>Estado</t>
  </si>
  <si>
    <t>Cantidad</t>
  </si>
  <si>
    <t>% del total</t>
  </si>
  <si>
    <t>Fase</t>
  </si>
  <si>
    <t>Total</t>
  </si>
  <si>
    <t>Completados</t>
  </si>
  <si>
    <t>% avance</t>
  </si>
  <si>
    <t>Entregado</t>
  </si>
  <si>
    <t>Gate 1 — Estrategia</t>
  </si>
  <si>
    <t>Completado</t>
  </si>
  <si>
    <t>Gate 2 — Producto y oferta</t>
  </si>
  <si>
    <t>Gate 3 — Activos y producción</t>
  </si>
  <si>
    <t>No solicitado</t>
  </si>
  <si>
    <t>Gate 4 — Infraestructura y captación</t>
  </si>
  <si>
    <t>Solicitado</t>
  </si>
  <si>
    <t>Gate 5 — Lanzamiento y operación</t>
  </si>
  <si>
    <t>En preparación</t>
  </si>
  <si>
    <t>Pendiente</t>
  </si>
  <si>
    <t>Bloqueado</t>
  </si>
  <si>
    <t>Lectura del dashboard</t>
  </si>
  <si>
    <t>ID</t>
  </si>
  <si>
    <t>Requerimiento</t>
  </si>
  <si>
    <t>Responsable</t>
  </si>
  <si>
    <t>Depende de</t>
  </si>
  <si>
    <t>Observaciones</t>
  </si>
  <si>
    <t>REQ-001</t>
  </si>
  <si>
    <t>Alcance del piloto confirmado</t>
  </si>
  <si>
    <t>Carlos</t>
  </si>
  <si>
    <t>Validación del alcance y canales del piloto</t>
  </si>
  <si>
    <t>Se puede trabajar con el alcance indicado, pero debe ratificarse.</t>
  </si>
  <si>
    <t>REQ-002</t>
  </si>
  <si>
    <t>Proyecto y fase identificados</t>
  </si>
  <si>
    <t>Julio</t>
  </si>
  <si>
    <t>Definición oficial del proyecto, fase e inventario y Definición de fecha de lanzamiento</t>
  </si>
  <si>
    <t>No usar cifras de inventario en estrategia hasta cerrar DEC-001.</t>
  </si>
  <si>
    <t>REQ-003</t>
  </si>
  <si>
    <t>Buyer Persona operativos validados</t>
  </si>
  <si>
    <t>Ratificación del modelo comercial</t>
  </si>
  <si>
    <t>Entregado no equivale a aprobado.</t>
  </si>
  <si>
    <t>REQ-004</t>
  </si>
  <si>
    <t>Canales del piloto definidos</t>
  </si>
  <si>
    <t>Marketing puede diseñar para FB/IG con restricción hasta ratificación.</t>
  </si>
  <si>
    <t>REQ-005</t>
  </si>
  <si>
    <t>Objetivo comercial del piloto definido</t>
  </si>
  <si>
    <t>Inventario oficial; fecha</t>
  </si>
  <si>
    <t>No confundir metas del sistema amplio con objetivo del piloto de Marketing.</t>
  </si>
  <si>
    <t>REQ-006</t>
  </si>
  <si>
    <t>Objetivo de Marketing definido</t>
  </si>
  <si>
    <t>Diego</t>
  </si>
  <si>
    <t>Objetivo comercial</t>
  </si>
  <si>
    <t>Responsabilidad válida de Marketing.</t>
  </si>
  <si>
    <t>REQ-007</t>
  </si>
  <si>
    <t>Propuesta de valor comunicable</t>
  </si>
  <si>
    <t>Producto; legal; oferta</t>
  </si>
  <si>
    <t>Puede estructurarse; no publicarse como oferta final.</t>
  </si>
  <si>
    <t>REQ-008</t>
  </si>
  <si>
    <t>Aprobador final de Marketing definido</t>
  </si>
  <si>
    <t>Roberto</t>
  </si>
  <si>
    <t>Sin dependencia identificada</t>
  </si>
  <si>
    <t>Presidencia aparece en decisiones, no sustituye el nombramiento operativo.</t>
  </si>
  <si>
    <t>REQ-009</t>
  </si>
  <si>
    <t>Capacidad mínima de Marketing confirmada</t>
  </si>
  <si>
    <t>Confirmación de capacidad mínima de Marketing</t>
  </si>
  <si>
    <t>Diego puede iniciar estrategia, no comprometer fecha final aún.</t>
  </si>
  <si>
    <t>REQ-010</t>
  </si>
  <si>
    <t>Fecha de lanzamiento objetivo confirmada</t>
  </si>
  <si>
    <t>Definición de fecha de lanzamiento</t>
  </si>
  <si>
    <t>La estrategia puede avanzar con fecha tentativa.</t>
  </si>
  <si>
    <t>REQ-011</t>
  </si>
  <si>
    <t>Nombre, marca y razón social confirmados</t>
  </si>
  <si>
    <t>DEC-002</t>
  </si>
  <si>
    <t>Marketing no decide la razón social.</t>
  </si>
  <si>
    <t>REQ-012</t>
  </si>
  <si>
    <t>Ficha oficial del proyecto disponible</t>
  </si>
  <si>
    <t>Ubicación; producto</t>
  </si>
  <si>
    <t>El detalle está en checklist de producto.</t>
  </si>
  <si>
    <t>REQ-013</t>
  </si>
  <si>
    <t>Inventario y lotización oficiales</t>
  </si>
  <si>
    <t>Definición oficial del proyecto, fase e inventario</t>
  </si>
  <si>
    <t>Marketing recibe el inventario; no lo administra.</t>
  </si>
  <si>
    <t>REQ-014</t>
  </si>
  <si>
    <t>Información comunicable de fase anterior aprobada</t>
  </si>
  <si>
    <t>No comunicar cifras hasta aprobación.</t>
  </si>
  <si>
    <t>REQ-015</t>
  </si>
  <si>
    <t>Hoja Oficial de Precios aprobada</t>
  </si>
  <si>
    <t>Por definir</t>
  </si>
  <si>
    <t>Aprobación de precios y financiamiento</t>
  </si>
  <si>
    <t>Responsable de precios por definir; nunca Marketing.</t>
  </si>
  <si>
    <t>REQ-016</t>
  </si>
  <si>
    <t>Condiciones de financiamiento aprobadas</t>
  </si>
  <si>
    <t>Responsable por definir; nunca Marketing.</t>
  </si>
  <si>
    <t>REQ-017</t>
  </si>
  <si>
    <t>Condiciones comerciales comunicables</t>
  </si>
  <si>
    <t>REQ-013 Inventario y lotización oficiales; REQ-015 Hoja Oficial de Precios aprobada; REQ-016 Condiciones de financiamiento aprobadas; REQ-018 Expediente legal mínimo disponible</t>
  </si>
  <si>
    <t>Carlos consolida; Finanzas/Legal aprueban sus materias.</t>
  </si>
  <si>
    <t>REQ-018</t>
  </si>
  <si>
    <t>Expediente legal mínimo disponible</t>
  </si>
  <si>
    <t>DEC-007</t>
  </si>
  <si>
    <t>Responsable legal por definir.</t>
  </si>
  <si>
    <t>REQ-019</t>
  </si>
  <si>
    <t>Resumen jurídico comunicable aprobado</t>
  </si>
  <si>
    <t>REQ-018 Expediente legal mínimo disponible; validador legal</t>
  </si>
  <si>
    <t>Marketing adapta el formato, no valida el fondo legal.</t>
  </si>
  <si>
    <t>REQ-020</t>
  </si>
  <si>
    <t>Privacidad, consentimientos y restricciones aprobados</t>
  </si>
  <si>
    <t>Validador legal nominal</t>
  </si>
  <si>
    <t>REQ-021</t>
  </si>
  <si>
    <t>Identidad visual aprobada</t>
  </si>
  <si>
    <t>REQ-011 Nombre, marca y razón social confirmados</t>
  </si>
  <si>
    <t>Diego organiza/aplica; Roberto decide la marca.</t>
  </si>
  <si>
    <t>REQ-022</t>
  </si>
  <si>
    <t>Paquete de información visual del proyecto disponible</t>
  </si>
  <si>
    <t>Ficha e inventario oficiales</t>
  </si>
  <si>
    <t>Julio entrega información; Marketing define uso creativo.</t>
  </si>
  <si>
    <t>REQ-023</t>
  </si>
  <si>
    <t>Paquete fotográfico disponible y autorizado</t>
  </si>
  <si>
    <t>Derechos de uso</t>
  </si>
  <si>
    <t>Responsable de producción por definir.</t>
  </si>
  <si>
    <t>REQ-024</t>
  </si>
  <si>
    <t>Paquete audiovisual disponible y autorizado</t>
  </si>
  <si>
    <t>No bloquea estrategia; sí formatos que dependan de video.</t>
  </si>
  <si>
    <t>REQ-025</t>
  </si>
  <si>
    <t>Paquete de renders y representaciones aprobado</t>
  </si>
  <si>
    <t>Puede omitirse si la estrategia usa material real suficiente.</t>
  </si>
  <si>
    <t>REQ-026</t>
  </si>
  <si>
    <t>Prueba social autorizada disponible</t>
  </si>
  <si>
    <t>Permisos; validación de fase anterior</t>
  </si>
  <si>
    <t>Puede construirse durante el piloto.</t>
  </si>
  <si>
    <t>REQ-027</t>
  </si>
  <si>
    <t>Documentación legal visualizable aprobada</t>
  </si>
  <si>
    <t>REQ-018 Expediente legal mínimo disponible; REQ-019 Resumen jurídico comunicable aprobado</t>
  </si>
  <si>
    <t>Marketing no selecciona unilateralmente documentos legales.</t>
  </si>
  <si>
    <t>REQ-028</t>
  </si>
  <si>
    <t>Mensajes y CTA por perfil preparados</t>
  </si>
  <si>
    <t>REQ-007 Propuesta de valor comunicable; REQ-017 Condiciones comerciales comunicables; REQ-019 Resumen jurídico comunicable aprobado</t>
  </si>
  <si>
    <t>Perfil Accesible conserva `$X` y no puede finalizarse.</t>
  </si>
  <si>
    <t>REQ-029</t>
  </si>
  <si>
    <t>Criterios de aprobación de piezas definidos</t>
  </si>
  <si>
    <t>Aprobador; legal; oferta</t>
  </si>
  <si>
    <t>Marketing prepara el control; aprobadores validan.</t>
  </si>
  <si>
    <t>REQ-030</t>
  </si>
  <si>
    <t>Paquete mínimo de piezas por perfil producido</t>
  </si>
  <si>
    <t>REQ-021 Identidad visual aprobada-029</t>
  </si>
  <si>
    <t>No exige producir todos los formatos posibles.</t>
  </si>
  <si>
    <t>REQ-031</t>
  </si>
  <si>
    <t>Ecosistema Meta operativo</t>
  </si>
  <si>
    <t>Accesos y propiedad</t>
  </si>
  <si>
    <t>Diego configura publicidad; Alex revisa infraestructura/accesos.</t>
  </si>
  <si>
    <t>REQ-032</t>
  </si>
  <si>
    <t>Método de pago publicitario disponible</t>
  </si>
  <si>
    <t>Cuenta publicitaria</t>
  </si>
  <si>
    <t>Marketing no es responsable de liberar fondos.</t>
  </si>
  <si>
    <t>REQ-033</t>
  </si>
  <si>
    <t>Destino de captación definido</t>
  </si>
  <si>
    <t>Oferta; privacidad</t>
  </si>
  <si>
    <t>Puede ser formulario nativo; dominio no es obligatorio si no se usa landing.</t>
  </si>
  <si>
    <t>REQ-034</t>
  </si>
  <si>
    <t>WhatsApp de recepción operativo</t>
  </si>
  <si>
    <t>Destino; operación SDR</t>
  </si>
  <si>
    <t>Marketing entrega CTA; no opera el canal.</t>
  </si>
  <si>
    <t>REQ-035</t>
  </si>
  <si>
    <t>Proyecto y flujo base configurados en Sperant</t>
  </si>
  <si>
    <t>Alex</t>
  </si>
  <si>
    <t>DEC-008</t>
  </si>
  <si>
    <t>Alex integra; la administración integral debe tener dueño nominal.</t>
  </si>
  <si>
    <t>REQ-036</t>
  </si>
  <si>
    <t>Convención de UTMs definida</t>
  </si>
  <si>
    <t>Canales/campañas definidos</t>
  </si>
  <si>
    <t>Entregado como capacidad, requiere aplicación.</t>
  </si>
  <si>
    <t>REQ-037</t>
  </si>
  <si>
    <t>Medición publicitaria mínima configurada</t>
  </si>
  <si>
    <t>Ecosistema Meta; destino</t>
  </si>
  <si>
    <t>No confundir con reportería comercial completa.</t>
  </si>
  <si>
    <t>REQ-038</t>
  </si>
  <si>
    <t>Accesos individuales y propiedad digital confirmados</t>
  </si>
  <si>
    <t>Lista de usuarios</t>
  </si>
  <si>
    <t>No compartir credenciales.</t>
  </si>
  <si>
    <t>REQ-039</t>
  </si>
  <si>
    <t>Integración Meta–Sperant validada</t>
  </si>
  <si>
    <t>REQ-031 Ecosistema Meta operativo; REQ-033 Destino de captación definido; REQ-035 Proyecto y flujo base configurados en Sperant; REQ-036 Convención de UTMs definida</t>
  </si>
  <si>
    <t>No requiere resolver todas las integraciones futuras.</t>
  </si>
  <si>
    <t>REQ-040</t>
  </si>
  <si>
    <t>Prueba end-to-end de lead aprobada</t>
  </si>
  <si>
    <t>REQ-031 Ecosistema Meta operativo-039</t>
  </si>
  <si>
    <t>Bloqueo real de lanzamiento, no de estrategia.</t>
  </si>
  <si>
    <t>REQ-041</t>
  </si>
  <si>
    <t>Campañas Alto y Medio listas</t>
  </si>
  <si>
    <t>Gates 2-4 mínimos</t>
  </si>
  <si>
    <t>Pueden diseñarse ahora, no publicarse.</t>
  </si>
  <si>
    <t>REQ-042</t>
  </si>
  <si>
    <t>Campaña Perfil Accesible habilitada</t>
  </si>
  <si>
    <t>REQ-015 Hoja Oficial de Precios aprobada; REQ-016 Condiciones de financiamiento aprobadas; REQ-017 Condiciones comerciales comunicables; REQ-019 Resumen jurídico comunicable aprobado</t>
  </si>
  <si>
    <t>No producir contenido final ni publicar.</t>
  </si>
  <si>
    <t>REQ-043</t>
  </si>
  <si>
    <t>Presupuesto liberado y distribución inicial definida</t>
  </si>
  <si>
    <t>Objetivos y método de pago</t>
  </si>
  <si>
    <t>Diego recomienda distribución; no aprueba fondos.</t>
  </si>
  <si>
    <t>REQ-044</t>
  </si>
  <si>
    <t>Aprobación final de publicación disponible</t>
  </si>
  <si>
    <t>Gates 2-4 obligatorios</t>
  </si>
  <si>
    <t>Nada se considera aprobado por existir.</t>
  </si>
  <si>
    <t>REQ-045</t>
  </si>
  <si>
    <t>SDR preparado para el piloto</t>
  </si>
  <si>
    <t>DEC-005; guion; horario</t>
  </si>
  <si>
    <t>Marketing entrega materiales; no opera SDR.</t>
  </si>
  <si>
    <t>REQ-046</t>
  </si>
  <si>
    <t>Brokers preparados para el piloto</t>
  </si>
  <si>
    <t>Dossier; reglas; derivación</t>
  </si>
  <si>
    <t>Marketing no gestiona brokers.</t>
  </si>
  <si>
    <t>REQ-047</t>
  </si>
  <si>
    <t>SLA y flujo de asignación definidos</t>
  </si>
  <si>
    <t>DEC-005/008</t>
  </si>
  <si>
    <t>Marketing mide campañas; operación comercial cumple SLA.</t>
  </si>
  <si>
    <t>REQ-048</t>
  </si>
  <si>
    <t>Dossier y manejo de objeciones disponibles</t>
  </si>
  <si>
    <t>Legal; oferta; activos</t>
  </si>
  <si>
    <t>Marketing diseña materiales; Comercial valida uso.</t>
  </si>
  <si>
    <t>REQ-049</t>
  </si>
  <si>
    <t>Modelo mínimo de medición y reporte definido</t>
  </si>
  <si>
    <t>UTMs; Sperant; objetivos</t>
  </si>
  <si>
    <t>CAC y conversiones avanzadas pueden madurar durante el piloto.</t>
  </si>
  <si>
    <t>REQ-050</t>
  </si>
  <si>
    <t>Ciclo de optimización y aprendizajes definido</t>
  </si>
  <si>
    <t>Datos iniciales</t>
  </si>
  <si>
    <t>Completable durante el piloto.</t>
  </si>
  <si>
    <t>Estados</t>
  </si>
  <si>
    <t>Tipos</t>
  </si>
  <si>
    <t>Responsables</t>
  </si>
  <si>
    <t>Aprobadores</t>
  </si>
  <si>
    <t>Gate obligatorio</t>
  </si>
  <si>
    <t>Requisito mejorable durante piloto</t>
  </si>
  <si>
    <t>Requisito operativo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</si>
</sst>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name val="Carlito"/>
    </font>
    <font>
      <b/>
      <sz val="11"/>
      <color rgb="FFFFFFFF"/>
      <name val="Carlito"/>
    </font>
    <font>
      <sz val="11"/>
      <color rgb="FF243447"/>
      <name val="Carlito"/>
    </font>
    <font>
      <sz val="10"/>
      <color rgb="FF243447"/>
      <name val="Aptos"/>
    </font>
    <font>
      <b/>
      <sz val="11"/>
      <color rgb="FFFFFFFF"/>
      <name val="Aptos"/>
    </font>
    <font>
      <b/>
      <sz val="16"/>
      <color rgb="FFFFFFFF"/>
      <name val="Aptos Display"/>
    </font>
    <font>
      <sz val="11"/>
      <color rgb="FFDCEAE4"/>
      <name val="Aptos"/>
    </font>
    <font>
      <b/>
      <sz val="11"/>
      <color rgb="FF174C3C"/>
      <name val="Aptos"/>
    </font>
    <font>
      <b/>
      <sz val="22"/>
      <color rgb="FF174C3C"/>
      <name val="Aptos Display"/>
    </font>
    <font>
      <b/>
      <sz val="11"/>
      <color rgb="FF7C3B22"/>
      <name val="Aptos"/>
    </font>
    <font>
      <b/>
      <sz val="22"/>
      <color rgb="FFA52A2A"/>
      <name val="Aptos Display"/>
    </font>
    <font>
      <b/>
      <sz val="24"/>
      <color rgb="FF174C3C"/>
      <name val="Aptos Display"/>
    </font>
    <font>
      <sz val="11"/>
      <color rgb="FF243447"/>
      <name val="Aptos"/>
    </font>
  </fonts>
  <fills count="8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F5F7FA"/>
      </patternFill>
    </fill>
    <fill>
      <patternFill patternType="solid">
        <fgColor rgb="FF174C3C"/>
      </patternFill>
    </fill>
    <fill>
      <patternFill patternType="solid">
        <fgColor rgb="FFE8F0EC"/>
      </patternFill>
    </fill>
    <fill>
      <patternFill patternType="solid">
        <fgColor rgb="FFF7EFE8"/>
      </patternFill>
    </fill>
    <fill>
      <patternFill patternType="solid">
        <fgColor rgb="FFF4F7F5"/>
      </patternFill>
    </fill>
  </fills>
  <borders count="25">
    <border>
      <left/>
      <right/>
      <top/>
      <bottom/>
      <diagonal/>
    </border>
    <border>
      <left style="thin">
        <color rgb="FFD5DFDA"/>
      </left>
      <right style="thin">
        <color rgb="FFD5DFDA"/>
      </right>
      <top style="thin">
        <color rgb="FFD5DFDA"/>
      </top>
      <bottom style="thin">
        <color rgb="FFD5DFDA"/>
      </bottom>
      <diagonal/>
    </border>
    <border>
      <left style="thin">
        <color rgb="FFAFC3BA"/>
      </left>
      <right style="thin">
        <color rgb="FFAFC3BA"/>
      </right>
      <top style="thin">
        <color rgb="FFAFC3BA"/>
      </top>
      <bottom style="thin">
        <color rgb="FFAFC3BA"/>
      </bottom>
      <diagonal/>
    </border>
    <border>
      <left style="thin">
        <color rgb="FFB7CBC1"/>
      </left>
      <right/>
      <top style="thin">
        <color rgb="FFB7CBC1"/>
      </top>
      <bottom/>
      <diagonal/>
    </border>
    <border>
      <left/>
      <right style="thin">
        <color rgb="FFB7CBC1"/>
      </right>
      <top style="thin">
        <color rgb="FFB7CBC1"/>
      </top>
      <bottom/>
      <diagonal/>
    </border>
    <border>
      <left style="thin">
        <color rgb="FFB7CBC1"/>
      </left>
      <right/>
      <top/>
      <bottom/>
      <diagonal/>
    </border>
    <border>
      <left/>
      <right style="thin">
        <color rgb="FFB7CBC1"/>
      </right>
      <top/>
      <bottom/>
      <diagonal/>
    </border>
    <border>
      <left style="thin">
        <color rgb="FFB7CBC1"/>
      </left>
      <right/>
      <top/>
      <bottom style="thin">
        <color rgb="FFB7CBC1"/>
      </bottom>
      <diagonal/>
    </border>
    <border>
      <left/>
      <right style="thin">
        <color rgb="FFB7CBC1"/>
      </right>
      <top/>
      <bottom style="thin">
        <color rgb="FFB7CBC1"/>
      </bottom>
      <diagonal/>
    </border>
    <border>
      <left style="thin">
        <color rgb="FFE1C5B5"/>
      </left>
      <right/>
      <top style="thin">
        <color rgb="FFE1C5B5"/>
      </top>
      <bottom/>
      <diagonal/>
    </border>
    <border>
      <left/>
      <right/>
      <top style="thin">
        <color rgb="FFE1C5B5"/>
      </top>
      <bottom/>
      <diagonal/>
    </border>
    <border>
      <left/>
      <right style="thin">
        <color rgb="FFE1C5B5"/>
      </right>
      <top style="thin">
        <color rgb="FFE1C5B5"/>
      </top>
      <bottom/>
      <diagonal/>
    </border>
    <border>
      <left style="thin">
        <color rgb="FFE1C5B5"/>
      </left>
      <right/>
      <top/>
      <bottom/>
      <diagonal/>
    </border>
    <border>
      <left/>
      <right style="thin">
        <color rgb="FFE1C5B5"/>
      </right>
      <top/>
      <bottom/>
      <diagonal/>
    </border>
    <border>
      <left style="thin">
        <color rgb="FFE1C5B5"/>
      </left>
      <right/>
      <top/>
      <bottom style="thin">
        <color rgb="FFE1C5B5"/>
      </bottom>
      <diagonal/>
    </border>
    <border>
      <left/>
      <right/>
      <top/>
      <bottom style="thin">
        <color rgb="FFE1C5B5"/>
      </bottom>
      <diagonal/>
    </border>
    <border>
      <left/>
      <right style="thin">
        <color rgb="FFE1C5B5"/>
      </right>
      <top/>
      <bottom style="thin">
        <color rgb="FFE1C5B5"/>
      </bottom>
      <diagonal/>
    </border>
    <border>
      <left/>
      <right style="thin">
        <color rgb="FFD5DFDA"/>
      </right>
      <top/>
      <bottom style="thin">
        <color rgb="FFD5DFDA"/>
      </bottom>
      <diagonal/>
    </border>
    <border>
      <left style="thin">
        <color rgb="FFD5DFDA"/>
      </left>
      <right style="thin">
        <color rgb="FFD5DFDA"/>
      </right>
      <top/>
      <bottom style="thin">
        <color rgb="FFD5DFDA"/>
      </bottom>
      <diagonal/>
    </border>
    <border>
      <left style="thin">
        <color rgb="FFD5DFDA"/>
      </left>
      <right/>
      <top/>
      <bottom style="thin">
        <color rgb="FFD5DFDA"/>
      </bottom>
      <diagonal/>
    </border>
    <border>
      <left/>
      <right style="thin">
        <color rgb="FFD5DFDA"/>
      </right>
      <top style="thin">
        <color rgb="FFD5DFDA"/>
      </top>
      <bottom style="thin">
        <color rgb="FFD5DFDA"/>
      </bottom>
      <diagonal/>
    </border>
    <border>
      <left style="thin">
        <color rgb="FFD5DFDA"/>
      </left>
      <right/>
      <top style="thin">
        <color rgb="FFD5DFDA"/>
      </top>
      <bottom style="thin">
        <color rgb="FFD5DFDA"/>
      </bottom>
      <diagonal/>
    </border>
    <border>
      <left/>
      <right style="thin">
        <color rgb="FFD5DFDA"/>
      </right>
      <top style="thin">
        <color rgb="FFD5DFDA"/>
      </top>
      <bottom/>
      <diagonal/>
    </border>
    <border>
      <left style="thin">
        <color rgb="FFD5DFDA"/>
      </left>
      <right style="thin">
        <color rgb="FFD5DFDA"/>
      </right>
      <top style="thin">
        <color rgb="FFD5DFDA"/>
      </top>
      <bottom/>
      <diagonal/>
    </border>
    <border>
      <left style="thin">
        <color rgb="FFD5DFDA"/>
      </left>
      <right/>
      <top style="thin">
        <color rgb="FFD5DFDA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0" fillId="0" borderId="0" xfId="0" applyAlignment="1">
      <alignment wrapText="1"/>
    </xf>
    <xf numFmtId="0" fontId="3" fillId="0" borderId="1" xfId="0" applyFont="1" applyBorder="1" applyAlignment="1">
      <alignment vertical="top" wrapText="1"/>
    </xf>
    <xf numFmtId="0" fontId="4" fillId="4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4" fillId="4" borderId="17" xfId="0" applyFont="1" applyFill="1" applyBorder="1" applyAlignment="1">
      <alignment horizontal="center" wrapText="1"/>
    </xf>
    <xf numFmtId="0" fontId="4" fillId="4" borderId="18" xfId="0" applyFont="1" applyFill="1" applyBorder="1" applyAlignment="1">
      <alignment horizontal="center" wrapText="1"/>
    </xf>
    <xf numFmtId="0" fontId="4" fillId="4" borderId="19" xfId="0" applyFont="1" applyFill="1" applyBorder="1" applyAlignment="1">
      <alignment horizontal="center" wrapText="1"/>
    </xf>
    <xf numFmtId="0" fontId="12" fillId="0" borderId="20" xfId="0" applyFont="1" applyBorder="1" applyAlignment="1">
      <alignment wrapText="1"/>
    </xf>
    <xf numFmtId="0" fontId="12" fillId="0" borderId="1" xfId="0" applyFont="1" applyBorder="1" applyAlignment="1">
      <alignment wrapText="1"/>
    </xf>
    <xf numFmtId="9" fontId="12" fillId="0" borderId="21" xfId="0" applyNumberFormat="1" applyFont="1" applyBorder="1" applyAlignment="1">
      <alignment wrapText="1"/>
    </xf>
    <xf numFmtId="0" fontId="12" fillId="0" borderId="22" xfId="0" applyFont="1" applyBorder="1" applyAlignment="1">
      <alignment wrapText="1"/>
    </xf>
    <xf numFmtId="0" fontId="12" fillId="0" borderId="23" xfId="0" applyFont="1" applyBorder="1" applyAlignment="1">
      <alignment wrapText="1"/>
    </xf>
    <xf numFmtId="9" fontId="12" fillId="0" borderId="24" xfId="0" applyNumberFormat="1" applyFont="1" applyBorder="1" applyAlignment="1">
      <alignment wrapText="1"/>
    </xf>
    <xf numFmtId="0" fontId="5" fillId="4" borderId="0" xfId="0" applyFont="1" applyFill="1" applyAlignment="1">
      <alignment vertical="center" wrapText="1"/>
    </xf>
    <xf numFmtId="0" fontId="6" fillId="4" borderId="0" xfId="0" applyFont="1" applyFill="1" applyAlignment="1">
      <alignment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9" fontId="11" fillId="6" borderId="0" xfId="0" applyNumberFormat="1" applyFont="1" applyFill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wrapText="1"/>
    </xf>
    <xf numFmtId="0" fontId="2" fillId="7" borderId="0" xfId="0" applyFont="1" applyFill="1" applyAlignment="1">
      <alignment vertical="top" wrapText="1"/>
    </xf>
  </cellXfs>
  <cellStyles count="1">
    <cellStyle name="Normal" xfId="0" builtinId="0"/>
  </cellStyles>
  <dxfs count="18">
    <dxf>
      <font>
        <b/>
      </font>
      <fill>
        <patternFill>
          <bgColor rgb="FFFCE5CD"/>
        </patternFill>
      </fill>
    </dxf>
    <dxf>
      <font>
        <b/>
      </font>
      <fill>
        <patternFill>
          <bgColor rgb="FFFFF2CC"/>
        </patternFill>
      </fill>
    </dxf>
    <dxf>
      <font>
        <b/>
      </font>
      <fill>
        <patternFill>
          <bgColor rgb="FFF4CCCC"/>
        </patternFill>
      </fill>
    </dxf>
    <dxf>
      <font>
        <b/>
      </font>
      <fill>
        <patternFill>
          <bgColor rgb="FFE7E6E6"/>
        </patternFill>
      </fill>
    </dxf>
    <dxf>
      <font>
        <b/>
      </font>
      <fill>
        <patternFill>
          <bgColor rgb="FFD9EAF7"/>
        </patternFill>
      </fill>
    </dxf>
    <dxf>
      <font>
        <b/>
      </font>
      <fill>
        <patternFill>
          <bgColor rgb="FFD9EAD3"/>
        </patternFill>
      </fill>
    </dxf>
    <dxf>
      <font>
        <b/>
        <color rgb="FFB3261E"/>
      </font>
      <fill>
        <patternFill>
          <bgColor rgb="FFFDE8E7"/>
        </patternFill>
      </fill>
    </dxf>
    <dxf>
      <font>
        <b/>
        <color rgb="FF607D8B"/>
      </font>
      <fill>
        <patternFill>
          <bgColor rgb="FFECEFF1"/>
        </patternFill>
      </fill>
    </dxf>
    <dxf>
      <font>
        <b/>
        <color rgb="FFB7791F"/>
      </font>
      <fill>
        <patternFill>
          <bgColor rgb="FFFFF4D6"/>
        </patternFill>
      </fill>
    </dxf>
    <dxf>
      <font>
        <b/>
        <color rgb="FF2E7D32"/>
      </font>
      <fill>
        <patternFill>
          <bgColor rgb="FFE8F5E9"/>
        </patternFill>
      </fill>
    </dxf>
    <dxf>
      <font>
        <b/>
        <color rgb="FFA52A2A"/>
      </font>
    </dxf>
    <dxf>
      <font>
        <b/>
        <color rgb="FFA65A1E"/>
      </font>
    </dxf>
    <dxf>
      <font>
        <b/>
        <color rgb="FF9B6500"/>
      </font>
    </dxf>
    <dxf>
      <font>
        <b/>
        <color rgb="FF236B2A"/>
      </font>
    </dxf>
    <dxf>
      <font>
        <color rgb="FF243447"/>
      </font>
      <fill>
        <patternFill patternType="solid">
          <bgColor rgb="FFFCE3E1"/>
        </patternFill>
      </fill>
    </dxf>
    <dxf>
      <font>
        <color rgb="FF243447"/>
      </font>
      <fill>
        <patternFill patternType="solid">
          <bgColor rgb="FFFBE9D8"/>
        </patternFill>
      </fill>
    </dxf>
    <dxf>
      <font>
        <color rgb="FF243447"/>
      </font>
      <fill>
        <patternFill patternType="solid">
          <bgColor rgb="FFFFF4D6"/>
        </patternFill>
      </fill>
    </dxf>
    <dxf>
      <font>
        <color rgb="FF243447"/>
      </font>
      <fill>
        <patternFill patternType="solid">
          <bgColor rgb="FFE7F3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c:style val="2"/>
  <c:chart>
    <c:title>
      <c:tx>
        <c:rich>
          <a:bodyPr/>
          <a:lstStyle/>
          <a:p>
            <a:r>
              <a:rPr lang="es-BO"/>
              <a:t>Distribución por estado</a:t>
            </a:r>
          </a:p>
        </c:rich>
      </c:tx>
      <c:overlay val="1"/>
    </c:title>
    <c:autoTitleDeleted val="0"/>
    <c:plotArea>
      <c:layout/>
      <c:doughnutChart>
        <c:varyColors val="1"/>
        <c:ser>
          <c:idx val="0"/>
          <c:order val="0"/>
          <c:tx>
            <c:v>Cantidad</c:v>
          </c:tx>
          <c:cat>
            <c:strRef>
              <c:f>'Resumen Ejecutivo'!$A$13:$A$20</c:f>
              <c:strCache>
                <c:ptCount val="8"/>
                <c:pt idx="0">
                  <c:v>Entregado</c:v>
                </c:pt>
                <c:pt idx="1">
                  <c:v>Completado</c:v>
                </c:pt>
                <c:pt idx="2">
                  <c:v>En revisión</c:v>
                </c:pt>
                <c:pt idx="3">
                  <c:v>No solicitado</c:v>
                </c:pt>
                <c:pt idx="4">
                  <c:v>Solicitado</c:v>
                </c:pt>
                <c:pt idx="5">
                  <c:v>En preparación</c:v>
                </c:pt>
                <c:pt idx="6">
                  <c:v>Pendiente</c:v>
                </c:pt>
                <c:pt idx="7">
                  <c:v>Bloqueado</c:v>
                </c:pt>
              </c:strCache>
            </c:strRef>
          </c:cat>
          <c:val>
            <c:numRef>
              <c:f>'Resumen Ejecutivo'!$B$13:$B$20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9</c:v>
                </c:pt>
                <c:pt idx="3">
                  <c:v>16</c:v>
                </c:pt>
                <c:pt idx="4">
                  <c:v>5</c:v>
                </c:pt>
                <c:pt idx="5">
                  <c:v>6</c:v>
                </c:pt>
                <c:pt idx="6">
                  <c:v>0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06-E440-A0E7-8F42D7CDA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0"/>
      </c:doughnut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c:style val="2"/>
  <c:chart>
    <c:title>
      <c:tx>
        <c:rich>
          <a:bodyPr/>
          <a:lstStyle/>
          <a:p>
            <a:r>
              <a:rPr lang="es-BO"/>
              <a:t>Avance por fase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invertIfNegative val="1"/>
          <c:cat>
            <c:strRef>
              <c:f>'Resumen Ejecutivo'!$E$13:$E$17</c:f>
              <c:strCache>
                <c:ptCount val="5"/>
                <c:pt idx="0">
                  <c:v>Gate 1 — Estrategia</c:v>
                </c:pt>
                <c:pt idx="1">
                  <c:v>Gate 2 — Producto y oferta</c:v>
                </c:pt>
                <c:pt idx="2">
                  <c:v>Gate 3 — Activos y producción</c:v>
                </c:pt>
                <c:pt idx="3">
                  <c:v>Gate 4 — Infraestructura y captación</c:v>
                </c:pt>
                <c:pt idx="4">
                  <c:v>Gate 5 — Lanzamiento y operación</c:v>
                </c:pt>
              </c:strCache>
            </c:strRef>
          </c:cat>
          <c:val>
            <c:numRef>
              <c:f>'Resumen Ejecutivo'!$F$13:$F$17</c:f>
              <c:numCache>
                <c:formatCode>General</c:formatCode>
                <c:ptCount val="5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F-AE49-B7F4-852F86AD5A2E}"/>
            </c:ext>
          </c:extLst>
        </c:ser>
        <c:ser>
          <c:idx val="1"/>
          <c:order val="1"/>
          <c:tx>
            <c:v>Completados</c:v>
          </c:tx>
          <c:invertIfNegative val="1"/>
          <c:cat>
            <c:strRef>
              <c:f>'Resumen Ejecutivo'!$E$13:$E$17</c:f>
              <c:strCache>
                <c:ptCount val="5"/>
                <c:pt idx="0">
                  <c:v>Gate 1 — Estrategia</c:v>
                </c:pt>
                <c:pt idx="1">
                  <c:v>Gate 2 — Producto y oferta</c:v>
                </c:pt>
                <c:pt idx="2">
                  <c:v>Gate 3 — Activos y producción</c:v>
                </c:pt>
                <c:pt idx="3">
                  <c:v>Gate 4 — Infraestructura y captación</c:v>
                </c:pt>
                <c:pt idx="4">
                  <c:v>Gate 5 — Lanzamiento y operación</c:v>
                </c:pt>
              </c:strCache>
            </c:strRef>
          </c:cat>
          <c:val>
            <c:numRef>
              <c:f>'Resumen Ejecutivo'!$G$13:$G$17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F-AE49-B7F4-852F86AD5A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0</xdr:rowOff>
    </xdr:from>
    <xdr:to>
      <xdr:col>4</xdr:col>
      <xdr:colOff>0</xdr:colOff>
      <xdr:row>44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27</xdr:row>
      <xdr:rowOff>0</xdr:rowOff>
    </xdr:from>
    <xdr:to>
      <xdr:col>8</xdr:col>
      <xdr:colOff>0</xdr:colOff>
      <xdr:row>44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MatrizRequerimientos" displayName="MatrizRequerimientos" ref="A1:G51" totalsRowShown="0">
  <autoFilter ref="A1:G51" xr:uid="{00000000-0009-0000-0100-000001000000}"/>
  <tableColumns count="7">
    <tableColumn id="1" xr3:uid="{00000000-0010-0000-0000-000001000000}" name="ID"/>
    <tableColumn id="2" xr3:uid="{00000000-0010-0000-0000-000002000000}" name="Fase"/>
    <tableColumn id="3" xr3:uid="{00000000-0010-0000-0000-000003000000}" name="Requerimiento"/>
    <tableColumn id="4" xr3:uid="{00000000-0010-0000-0000-000004000000}" name="Responsable"/>
    <tableColumn id="5" xr3:uid="{00000000-0010-0000-0000-000005000000}" name="Estado"/>
    <tableColumn id="6" xr3:uid="{00000000-0010-0000-0000-000006000000}" name="Depende de"/>
    <tableColumn id="7" xr3:uid="{00000000-0010-0000-0000-000007000000}" name="Observacion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"/>
  <sheetViews>
    <sheetView showGridLines="0" workbookViewId="0">
      <selection sqref="A1:H1"/>
    </sheetView>
  </sheetViews>
  <sheetFormatPr baseColWidth="10" defaultColWidth="8.83203125" defaultRowHeight="15"/>
  <cols>
    <col min="1" max="8" width="18" customWidth="1"/>
  </cols>
  <sheetData>
    <row r="1" spans="1:8" ht="30" customHeight="1">
      <c r="A1" s="16" t="s">
        <v>0</v>
      </c>
      <c r="B1" s="16"/>
      <c r="C1" s="16"/>
      <c r="D1" s="16"/>
      <c r="E1" s="16"/>
      <c r="F1" s="16"/>
      <c r="G1" s="16"/>
      <c r="H1" s="16"/>
    </row>
    <row r="2" spans="1:8" ht="22" customHeight="1">
      <c r="A2" s="17" t="s">
        <v>1</v>
      </c>
      <c r="B2" s="17"/>
      <c r="C2" s="17"/>
      <c r="D2" s="17"/>
      <c r="E2" s="17"/>
      <c r="F2" s="17"/>
      <c r="G2" s="17"/>
      <c r="H2" s="17"/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18" t="s">
        <v>2</v>
      </c>
      <c r="B4" s="19"/>
      <c r="C4" s="18" t="s">
        <v>3</v>
      </c>
      <c r="D4" s="19"/>
      <c r="E4" s="18" t="s">
        <v>4</v>
      </c>
      <c r="F4" s="19"/>
      <c r="G4" s="18" t="s">
        <v>5</v>
      </c>
      <c r="H4" s="19"/>
    </row>
    <row r="5" spans="1:8">
      <c r="A5" s="20">
        <f>COUNTA('Matriz Ejecutiva'!$A$2:$A$51)</f>
        <v>50</v>
      </c>
      <c r="B5" s="21"/>
      <c r="C5" s="20">
        <f>COUNTIF('Matriz Ejecutiva'!$E$2:$E$51,"Entregado")+COUNTIF('Matriz Ejecutiva'!$E$2:$E$51,"Completado")</f>
        <v>1</v>
      </c>
      <c r="D5" s="21"/>
      <c r="E5" s="20">
        <f>COUNTIF('Matriz Ejecutiva'!$E$2:$E$51,"En revisión")</f>
        <v>9</v>
      </c>
      <c r="F5" s="21"/>
      <c r="G5" s="20">
        <f>COUNTIF('Matriz Ejecutiva'!$E$2:$E$51,"No solicitado")+COUNTIF('Matriz Ejecutiva'!$E$2:$E$51,"Solicitado")+COUNTIF('Matriz Ejecutiva'!$E$2:$E$51,"En preparación")+COUNTIF('Matriz Ejecutiva'!$E$2:$E$51,"Pendiente")</f>
        <v>27</v>
      </c>
      <c r="H5" s="21"/>
    </row>
    <row r="6" spans="1:8">
      <c r="A6" s="22"/>
      <c r="B6" s="23"/>
      <c r="C6" s="22"/>
      <c r="D6" s="23"/>
      <c r="E6" s="22"/>
      <c r="F6" s="23"/>
      <c r="G6" s="22"/>
      <c r="H6" s="23"/>
    </row>
    <row r="7" spans="1:8">
      <c r="A7" s="3"/>
      <c r="B7" s="3"/>
      <c r="C7" s="3"/>
      <c r="D7" s="3"/>
      <c r="E7" s="3"/>
      <c r="F7" s="3"/>
      <c r="G7" s="3"/>
      <c r="H7" s="3"/>
    </row>
    <row r="8" spans="1:8">
      <c r="A8" s="24" t="s">
        <v>6</v>
      </c>
      <c r="B8" s="25"/>
      <c r="C8" s="25" t="s">
        <v>7</v>
      </c>
      <c r="D8" s="25"/>
      <c r="E8" s="25"/>
      <c r="F8" s="25"/>
      <c r="G8" s="25"/>
      <c r="H8" s="30"/>
    </row>
    <row r="9" spans="1:8">
      <c r="A9" s="26">
        <f>COUNTIF('Matriz Ejecutiva'!$E$2:$E$51,"Bloqueado")</f>
        <v>13</v>
      </c>
      <c r="B9" s="27"/>
      <c r="C9" s="31">
        <f>IF(A5=0,0,C5/A5)</f>
        <v>0.02</v>
      </c>
      <c r="D9" s="27"/>
      <c r="E9" s="27"/>
      <c r="F9" s="27"/>
      <c r="G9" s="27"/>
      <c r="H9" s="32"/>
    </row>
    <row r="10" spans="1:8">
      <c r="A10" s="28"/>
      <c r="B10" s="29"/>
      <c r="C10" s="29"/>
      <c r="D10" s="29"/>
      <c r="E10" s="29"/>
      <c r="F10" s="29"/>
      <c r="G10" s="29"/>
      <c r="H10" s="33"/>
    </row>
    <row r="11" spans="1:8">
      <c r="A11" s="3"/>
      <c r="B11" s="3"/>
      <c r="C11" s="3"/>
      <c r="D11" s="3"/>
      <c r="E11" s="3"/>
      <c r="F11" s="3"/>
      <c r="G11" s="3"/>
      <c r="H11" s="3"/>
    </row>
    <row r="12" spans="1:8" ht="16">
      <c r="A12" s="7" t="s">
        <v>8</v>
      </c>
      <c r="B12" s="8" t="s">
        <v>9</v>
      </c>
      <c r="C12" s="9" t="s">
        <v>10</v>
      </c>
      <c r="D12" s="3"/>
      <c r="E12" s="7" t="s">
        <v>11</v>
      </c>
      <c r="F12" s="8" t="s">
        <v>12</v>
      </c>
      <c r="G12" s="8" t="s">
        <v>13</v>
      </c>
      <c r="H12" s="9" t="s">
        <v>14</v>
      </c>
    </row>
    <row r="13" spans="1:8" ht="16">
      <c r="A13" s="10" t="s">
        <v>15</v>
      </c>
      <c r="B13" s="11">
        <f>COUNTIF('Matriz Ejecutiva'!$E$2:$E$51,A13)</f>
        <v>1</v>
      </c>
      <c r="C13" s="12">
        <f t="shared" ref="C13:C20" si="0">IF($A$5=0,0,B13/$A$5)</f>
        <v>0.02</v>
      </c>
      <c r="D13" s="3"/>
      <c r="E13" s="10" t="s">
        <v>16</v>
      </c>
      <c r="F13" s="11">
        <f>COUNTIF('Matriz Ejecutiva'!$B$2:$B$51,E13)</f>
        <v>10</v>
      </c>
      <c r="G13" s="11">
        <f>COUNTIFS('Matriz Ejecutiva'!$B$2:$B$51,E13,'Matriz Ejecutiva'!$E$2:$E$51,"Entregado")+COUNTIFS('Matriz Ejecutiva'!$B$2:$B$51,E13,'Matriz Ejecutiva'!$E$2:$E$51,"Completado")</f>
        <v>1</v>
      </c>
      <c r="H13" s="12">
        <f>IF(F13=0,0,G13/F13)</f>
        <v>0.1</v>
      </c>
    </row>
    <row r="14" spans="1:8" ht="32">
      <c r="A14" s="10" t="s">
        <v>17</v>
      </c>
      <c r="B14" s="11">
        <f>COUNTIF('Matriz Ejecutiva'!$E$2:$E$51,A14)</f>
        <v>0</v>
      </c>
      <c r="C14" s="12">
        <f t="shared" si="0"/>
        <v>0</v>
      </c>
      <c r="D14" s="3"/>
      <c r="E14" s="10" t="s">
        <v>18</v>
      </c>
      <c r="F14" s="11">
        <f>COUNTIF('Matriz Ejecutiva'!$B$2:$B$51,E14)</f>
        <v>10</v>
      </c>
      <c r="G14" s="11">
        <f>COUNTIFS('Matriz Ejecutiva'!$B$2:$B$51,E14,'Matriz Ejecutiva'!$E$2:$E$51,"Entregado")+COUNTIFS('Matriz Ejecutiva'!$B$2:$B$51,E14,'Matriz Ejecutiva'!$E$2:$E$51,"Completado")</f>
        <v>0</v>
      </c>
      <c r="H14" s="12">
        <f>IF(F14=0,0,G14/F14)</f>
        <v>0</v>
      </c>
    </row>
    <row r="15" spans="1:8" ht="32">
      <c r="A15" s="10" t="s">
        <v>4</v>
      </c>
      <c r="B15" s="11">
        <f>COUNTIF('Matriz Ejecutiva'!$E$2:$E$51,A15)</f>
        <v>9</v>
      </c>
      <c r="C15" s="12">
        <f t="shared" si="0"/>
        <v>0.18</v>
      </c>
      <c r="D15" s="3"/>
      <c r="E15" s="10" t="s">
        <v>19</v>
      </c>
      <c r="F15" s="11">
        <f>COUNTIF('Matriz Ejecutiva'!$B$2:$B$51,E15)</f>
        <v>10</v>
      </c>
      <c r="G15" s="11">
        <f>COUNTIFS('Matriz Ejecutiva'!$B$2:$B$51,E15,'Matriz Ejecutiva'!$E$2:$E$51,"Entregado")+COUNTIFS('Matriz Ejecutiva'!$B$2:$B$51,E15,'Matriz Ejecutiva'!$E$2:$E$51,"Completado")</f>
        <v>0</v>
      </c>
      <c r="H15" s="12">
        <f>IF(F15=0,0,G15/F15)</f>
        <v>0</v>
      </c>
    </row>
    <row r="16" spans="1:8" ht="48">
      <c r="A16" s="10" t="s">
        <v>20</v>
      </c>
      <c r="B16" s="11">
        <f>COUNTIF('Matriz Ejecutiva'!$E$2:$E$51,A16)</f>
        <v>16</v>
      </c>
      <c r="C16" s="12">
        <f t="shared" si="0"/>
        <v>0.32</v>
      </c>
      <c r="D16" s="3"/>
      <c r="E16" s="10" t="s">
        <v>21</v>
      </c>
      <c r="F16" s="11">
        <f>COUNTIF('Matriz Ejecutiva'!$B$2:$B$51,E16)</f>
        <v>10</v>
      </c>
      <c r="G16" s="11">
        <f>COUNTIFS('Matriz Ejecutiva'!$B$2:$B$51,E16,'Matriz Ejecutiva'!$E$2:$E$51,"Entregado")+COUNTIFS('Matriz Ejecutiva'!$B$2:$B$51,E16,'Matriz Ejecutiva'!$E$2:$E$51,"Completado")</f>
        <v>0</v>
      </c>
      <c r="H16" s="12">
        <f>IF(F16=0,0,G16/F16)</f>
        <v>0</v>
      </c>
    </row>
    <row r="17" spans="1:8" ht="48">
      <c r="A17" s="10" t="s">
        <v>22</v>
      </c>
      <c r="B17" s="11">
        <f>COUNTIF('Matriz Ejecutiva'!$E$2:$E$51,A17)</f>
        <v>5</v>
      </c>
      <c r="C17" s="12">
        <f t="shared" si="0"/>
        <v>0.1</v>
      </c>
      <c r="D17" s="3"/>
      <c r="E17" s="13" t="s">
        <v>23</v>
      </c>
      <c r="F17" s="14">
        <f>COUNTIF('Matriz Ejecutiva'!$B$2:$B$51,E17)</f>
        <v>10</v>
      </c>
      <c r="G17" s="14">
        <f>COUNTIFS('Matriz Ejecutiva'!$B$2:$B$51,E17,'Matriz Ejecutiva'!$E$2:$E$51,"Entregado")+COUNTIFS('Matriz Ejecutiva'!$B$2:$B$51,E17,'Matriz Ejecutiva'!$E$2:$E$51,"Completado")</f>
        <v>0</v>
      </c>
      <c r="H17" s="15">
        <f>IF(F17=0,0,G17/F17)</f>
        <v>0</v>
      </c>
    </row>
    <row r="18" spans="1:8" ht="16">
      <c r="A18" s="10" t="s">
        <v>24</v>
      </c>
      <c r="B18" s="11">
        <f>COUNTIF('Matriz Ejecutiva'!$E$2:$E$51,A18)</f>
        <v>6</v>
      </c>
      <c r="C18" s="12">
        <f t="shared" si="0"/>
        <v>0.12</v>
      </c>
      <c r="D18" s="3"/>
      <c r="E18" s="3"/>
      <c r="F18" s="3"/>
      <c r="G18" s="3"/>
      <c r="H18" s="3"/>
    </row>
    <row r="19" spans="1:8" ht="16">
      <c r="A19" s="10" t="s">
        <v>25</v>
      </c>
      <c r="B19" s="11">
        <f>COUNTIF('Matriz Ejecutiva'!$E$2:$E$51,A19)</f>
        <v>0</v>
      </c>
      <c r="C19" s="12">
        <f t="shared" si="0"/>
        <v>0</v>
      </c>
      <c r="D19" s="3"/>
      <c r="E19" s="3"/>
      <c r="F19" s="3"/>
      <c r="G19" s="3"/>
      <c r="H19" s="3"/>
    </row>
    <row r="20" spans="1:8" ht="16">
      <c r="A20" s="13" t="s">
        <v>26</v>
      </c>
      <c r="B20" s="14">
        <f>COUNTIF('Matriz Ejecutiva'!$E$2:$E$51,A20)</f>
        <v>13</v>
      </c>
      <c r="C20" s="15">
        <f t="shared" si="0"/>
        <v>0.26</v>
      </c>
      <c r="D20" s="3"/>
      <c r="E20" s="3"/>
      <c r="F20" s="3"/>
      <c r="G20" s="3"/>
      <c r="H20" s="3"/>
    </row>
    <row r="21" spans="1:8">
      <c r="A21" s="3"/>
      <c r="B21" s="3"/>
      <c r="C21" s="3"/>
      <c r="D21" s="3"/>
      <c r="E21" s="3"/>
      <c r="F21" s="3"/>
      <c r="G21" s="3"/>
      <c r="H21" s="3"/>
    </row>
    <row r="22" spans="1:8">
      <c r="A22" s="34" t="s">
        <v>27</v>
      </c>
      <c r="B22" s="34"/>
      <c r="C22" s="34"/>
      <c r="D22" s="34"/>
      <c r="E22" s="34"/>
      <c r="F22" s="34"/>
      <c r="G22" s="34"/>
      <c r="H22" s="34"/>
    </row>
    <row r="23" spans="1:8" ht="22" customHeight="1">
      <c r="A23" s="35" t="str">
        <f>"• "&amp;E5&amp;" requerimientos están en revisión."&amp;CHAR(10)&amp;"• "&amp;G5&amp;" requerimientos están pendientes de activación o cierre."&amp;CHAR(10)&amp;"• "&amp;A9&amp;" requerimientos están bloqueados."&amp;CHAR(10)&amp;"• Avance global: "&amp;TEXT(C9,"0%")&amp;"."</f>
        <v>• 9 requerimientos están en revisión.
• 27 requerimientos están pendientes de activación o cierre.
• 13 requerimientos están bloqueados.
• Avance global: 2%.</v>
      </c>
      <c r="B23" s="35"/>
      <c r="C23" s="35"/>
      <c r="D23" s="35"/>
      <c r="E23" s="35"/>
      <c r="F23" s="35"/>
      <c r="G23" s="35"/>
      <c r="H23" s="35"/>
    </row>
    <row r="24" spans="1:8" ht="22" customHeight="1">
      <c r="A24" s="35"/>
      <c r="B24" s="35"/>
      <c r="C24" s="35"/>
      <c r="D24" s="35"/>
      <c r="E24" s="35"/>
      <c r="F24" s="35"/>
      <c r="G24" s="35"/>
      <c r="H24" s="35"/>
    </row>
    <row r="25" spans="1:8" ht="22" customHeight="1">
      <c r="A25" s="35"/>
      <c r="B25" s="35"/>
      <c r="C25" s="35"/>
      <c r="D25" s="35"/>
      <c r="E25" s="35"/>
      <c r="F25" s="35"/>
      <c r="G25" s="35"/>
      <c r="H25" s="35"/>
    </row>
    <row r="26" spans="1:8" ht="22" customHeight="1">
      <c r="A26" s="35"/>
      <c r="B26" s="35"/>
      <c r="C26" s="35"/>
      <c r="D26" s="35"/>
      <c r="E26" s="35"/>
      <c r="F26" s="35"/>
      <c r="G26" s="35"/>
      <c r="H26" s="35"/>
    </row>
    <row r="27" spans="1:8">
      <c r="A27" s="3"/>
      <c r="B27" s="3"/>
      <c r="C27" s="3"/>
      <c r="D27" s="3"/>
      <c r="E27" s="3"/>
      <c r="F27" s="3"/>
      <c r="G27" s="3"/>
      <c r="H27" s="3"/>
    </row>
    <row r="28" spans="1:8">
      <c r="A28" s="3"/>
      <c r="B28" s="3"/>
      <c r="C28" s="3"/>
      <c r="D28" s="3"/>
      <c r="E28" s="3"/>
      <c r="F28" s="3"/>
      <c r="G28" s="3"/>
      <c r="H28" s="3"/>
    </row>
    <row r="29" spans="1:8">
      <c r="A29" s="3"/>
      <c r="B29" s="3"/>
      <c r="C29" s="3"/>
      <c r="D29" s="3"/>
      <c r="E29" s="3"/>
      <c r="F29" s="3"/>
      <c r="G29" s="3"/>
      <c r="H29" s="3"/>
    </row>
    <row r="30" spans="1:8">
      <c r="A30" s="3"/>
      <c r="B30" s="3"/>
      <c r="C30" s="3"/>
      <c r="D30" s="3"/>
      <c r="E30" s="3"/>
      <c r="F30" s="3"/>
      <c r="G30" s="3"/>
      <c r="H30" s="3"/>
    </row>
    <row r="31" spans="1:8">
      <c r="A31" s="3"/>
      <c r="B31" s="3"/>
      <c r="C31" s="3"/>
      <c r="D31" s="3"/>
      <c r="E31" s="3"/>
      <c r="F31" s="3"/>
      <c r="G31" s="3"/>
      <c r="H31" s="3"/>
    </row>
    <row r="32" spans="1:8">
      <c r="A32" s="3"/>
      <c r="B32" s="3"/>
      <c r="C32" s="3"/>
      <c r="D32" s="3"/>
      <c r="E32" s="3"/>
      <c r="F32" s="3"/>
      <c r="G32" s="3"/>
      <c r="H32" s="3"/>
    </row>
    <row r="33" spans="1:8">
      <c r="A33" s="3"/>
      <c r="B33" s="3"/>
      <c r="C33" s="3"/>
      <c r="D33" s="3"/>
      <c r="E33" s="3"/>
      <c r="F33" s="3"/>
      <c r="G33" s="3"/>
      <c r="H33" s="3"/>
    </row>
    <row r="34" spans="1:8">
      <c r="A34" s="3"/>
      <c r="B34" s="3"/>
      <c r="C34" s="3"/>
      <c r="D34" s="3"/>
      <c r="E34" s="3"/>
      <c r="F34" s="3"/>
      <c r="G34" s="3"/>
      <c r="H34" s="3"/>
    </row>
    <row r="35" spans="1:8">
      <c r="A35" s="3"/>
      <c r="B35" s="3"/>
      <c r="C35" s="3"/>
      <c r="D35" s="3"/>
      <c r="E35" s="3"/>
      <c r="F35" s="3"/>
      <c r="G35" s="3"/>
      <c r="H35" s="3"/>
    </row>
    <row r="36" spans="1:8">
      <c r="A36" s="3"/>
      <c r="B36" s="3"/>
      <c r="C36" s="3"/>
      <c r="D36" s="3"/>
      <c r="E36" s="3"/>
      <c r="F36" s="3"/>
      <c r="G36" s="3"/>
      <c r="H36" s="3"/>
    </row>
    <row r="37" spans="1:8">
      <c r="A37" s="3"/>
      <c r="B37" s="3"/>
      <c r="C37" s="3"/>
      <c r="D37" s="3"/>
      <c r="E37" s="3"/>
      <c r="F37" s="3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3"/>
      <c r="G40" s="3"/>
      <c r="H40" s="3"/>
    </row>
    <row r="41" spans="1:8">
      <c r="A41" s="3"/>
      <c r="B41" s="3"/>
      <c r="C41" s="3"/>
      <c r="D41" s="3"/>
      <c r="E41" s="3"/>
      <c r="F41" s="3"/>
      <c r="G41" s="3"/>
      <c r="H41" s="3"/>
    </row>
    <row r="42" spans="1:8">
      <c r="A42" s="3"/>
      <c r="B42" s="3"/>
      <c r="C42" s="3"/>
      <c r="D42" s="3"/>
      <c r="E42" s="3"/>
      <c r="F42" s="3"/>
      <c r="G42" s="3"/>
      <c r="H42" s="3"/>
    </row>
    <row r="43" spans="1:8">
      <c r="A43" s="3"/>
      <c r="B43" s="3"/>
      <c r="C43" s="3"/>
      <c r="D43" s="3"/>
      <c r="E43" s="3"/>
      <c r="F43" s="3"/>
      <c r="G43" s="3"/>
      <c r="H43" s="3"/>
    </row>
    <row r="44" spans="1:8">
      <c r="A44" s="3"/>
      <c r="B44" s="3"/>
      <c r="C44" s="3"/>
      <c r="D44" s="3"/>
      <c r="E44" s="3"/>
      <c r="F44" s="3"/>
      <c r="G44" s="3"/>
      <c r="H44" s="3"/>
    </row>
  </sheetData>
  <mergeCells count="16">
    <mergeCell ref="A23:H26"/>
    <mergeCell ref="A8:B8"/>
    <mergeCell ref="A9:B10"/>
    <mergeCell ref="C8:H8"/>
    <mergeCell ref="C9:H10"/>
    <mergeCell ref="A22:H22"/>
    <mergeCell ref="A1:H1"/>
    <mergeCell ref="A2:H2"/>
    <mergeCell ref="A4:B4"/>
    <mergeCell ref="A5:B6"/>
    <mergeCell ref="C4:D4"/>
    <mergeCell ref="C5:D6"/>
    <mergeCell ref="E4:F4"/>
    <mergeCell ref="E5:F6"/>
    <mergeCell ref="G4:H4"/>
    <mergeCell ref="G5:H6"/>
  </mergeCells>
  <conditionalFormatting sqref="H11:H15">
    <cfRule type="dataBar" priority="1">
      <dataBar>
        <cfvo type="min"/>
        <cfvo type="max"/>
        <color rgb="FF1F4E78"/>
      </dataBar>
    </cfRule>
    <cfRule type="dataBar" priority="2">
      <dataBar>
        <cfvo type="min"/>
        <cfvo type="max"/>
        <color rgb="FF1F4E78"/>
      </dataBar>
      <extLst>
        <ext xmlns:x14="http://schemas.microsoft.com/office/spreadsheetml/2009/9/main" uri="{B025F937-C7B1-47D3-B67F-A62EFF666E3E}">
          <x14:id>{2C0A2BAB-F42A-2070-2BD1-CC0F3C8B1778}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0A2BAB-F42A-2070-2BD1-CC0F3C8B1778}">
            <x14:dataBar>
              <x14:cfvo type="min"/>
              <x14:cfvo type="max"/>
              <x14:negativeFillColor auto="1"/>
              <x14:axisColor auto="1"/>
            </x14:dataBar>
          </x14:cfRule>
          <xm:sqref>H11:H15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5"/>
  <sheetViews>
    <sheetView showGridLines="0" tabSelected="1" workbookViewId="0">
      <selection activeCell="E37" sqref="E37"/>
    </sheetView>
  </sheetViews>
  <sheetFormatPr baseColWidth="10" defaultColWidth="8.83203125" defaultRowHeight="15"/>
  <cols>
    <col min="1" max="1" width="12" customWidth="1"/>
    <col min="2" max="2" width="24" customWidth="1"/>
    <col min="3" max="3" width="44" customWidth="1"/>
    <col min="4" max="5" width="18" customWidth="1"/>
    <col min="6" max="6" width="42" customWidth="1"/>
    <col min="7" max="7" width="55" customWidth="1"/>
    <col min="8" max="8" width="16" customWidth="1"/>
    <col min="9" max="9" width="22" customWidth="1"/>
    <col min="10" max="11" width="36" customWidth="1"/>
    <col min="12" max="13" width="34" customWidth="1"/>
  </cols>
  <sheetData>
    <row r="1" spans="1:7" ht="30" customHeight="1">
      <c r="A1" s="5" t="s">
        <v>28</v>
      </c>
      <c r="B1" s="5" t="s">
        <v>11</v>
      </c>
      <c r="C1" s="5" t="s">
        <v>29</v>
      </c>
      <c r="D1" s="5" t="s">
        <v>30</v>
      </c>
      <c r="E1" s="5" t="s">
        <v>8</v>
      </c>
      <c r="F1" s="5" t="s">
        <v>31</v>
      </c>
      <c r="G1" s="5" t="s">
        <v>32</v>
      </c>
    </row>
    <row r="2" spans="1:7" ht="48" customHeight="1">
      <c r="A2" s="6" t="s">
        <v>33</v>
      </c>
      <c r="B2" s="4" t="s">
        <v>16</v>
      </c>
      <c r="C2" s="4" t="s">
        <v>34</v>
      </c>
      <c r="D2" s="6" t="s">
        <v>35</v>
      </c>
      <c r="E2" s="6" t="s">
        <v>4</v>
      </c>
      <c r="F2" s="4" t="s">
        <v>36</v>
      </c>
      <c r="G2" s="4" t="s">
        <v>37</v>
      </c>
    </row>
    <row r="3" spans="1:7" ht="48" customHeight="1">
      <c r="A3" s="6" t="s">
        <v>38</v>
      </c>
      <c r="B3" s="4" t="s">
        <v>16</v>
      </c>
      <c r="C3" s="4" t="s">
        <v>39</v>
      </c>
      <c r="D3" s="6" t="s">
        <v>40</v>
      </c>
      <c r="E3" s="6" t="s">
        <v>4</v>
      </c>
      <c r="F3" s="4" t="s">
        <v>41</v>
      </c>
      <c r="G3" s="4" t="s">
        <v>42</v>
      </c>
    </row>
    <row r="4" spans="1:7" ht="48" customHeight="1">
      <c r="A4" s="6" t="s">
        <v>43</v>
      </c>
      <c r="B4" s="4" t="s">
        <v>16</v>
      </c>
      <c r="C4" s="4" t="s">
        <v>44</v>
      </c>
      <c r="D4" s="6" t="s">
        <v>35</v>
      </c>
      <c r="E4" s="6" t="s">
        <v>15</v>
      </c>
      <c r="F4" s="4" t="s">
        <v>45</v>
      </c>
      <c r="G4" s="4" t="s">
        <v>46</v>
      </c>
    </row>
    <row r="5" spans="1:7" ht="48" customHeight="1">
      <c r="A5" s="6" t="s">
        <v>47</v>
      </c>
      <c r="B5" s="4" t="s">
        <v>16</v>
      </c>
      <c r="C5" s="4" t="s">
        <v>48</v>
      </c>
      <c r="D5" s="6" t="s">
        <v>35</v>
      </c>
      <c r="E5" s="6" t="s">
        <v>4</v>
      </c>
      <c r="F5" s="4" t="s">
        <v>36</v>
      </c>
      <c r="G5" s="4" t="s">
        <v>49</v>
      </c>
    </row>
    <row r="6" spans="1:7" ht="48" customHeight="1">
      <c r="A6" s="6" t="s">
        <v>50</v>
      </c>
      <c r="B6" s="4" t="s">
        <v>16</v>
      </c>
      <c r="C6" s="4" t="s">
        <v>51</v>
      </c>
      <c r="D6" s="6" t="s">
        <v>35</v>
      </c>
      <c r="E6" s="6" t="s">
        <v>20</v>
      </c>
      <c r="F6" s="4" t="s">
        <v>52</v>
      </c>
      <c r="G6" s="4" t="s">
        <v>53</v>
      </c>
    </row>
    <row r="7" spans="1:7" ht="48" customHeight="1">
      <c r="A7" s="6" t="s">
        <v>54</v>
      </c>
      <c r="B7" s="4" t="s">
        <v>16</v>
      </c>
      <c r="C7" s="4" t="s">
        <v>55</v>
      </c>
      <c r="D7" s="6" t="s">
        <v>56</v>
      </c>
      <c r="E7" s="6" t="s">
        <v>20</v>
      </c>
      <c r="F7" s="4" t="s">
        <v>57</v>
      </c>
      <c r="G7" s="4" t="s">
        <v>58</v>
      </c>
    </row>
    <row r="8" spans="1:7" ht="48" customHeight="1">
      <c r="A8" s="6" t="s">
        <v>59</v>
      </c>
      <c r="B8" s="4" t="s">
        <v>16</v>
      </c>
      <c r="C8" s="4" t="s">
        <v>60</v>
      </c>
      <c r="D8" s="6" t="s">
        <v>35</v>
      </c>
      <c r="E8" s="6" t="s">
        <v>4</v>
      </c>
      <c r="F8" s="4" t="s">
        <v>61</v>
      </c>
      <c r="G8" s="4" t="s">
        <v>62</v>
      </c>
    </row>
    <row r="9" spans="1:7" ht="48" customHeight="1">
      <c r="A9" s="6" t="s">
        <v>63</v>
      </c>
      <c r="B9" s="4" t="s">
        <v>16</v>
      </c>
      <c r="C9" s="4" t="s">
        <v>64</v>
      </c>
      <c r="D9" s="6" t="s">
        <v>65</v>
      </c>
      <c r="E9" s="6" t="s">
        <v>20</v>
      </c>
      <c r="F9" s="4" t="s">
        <v>66</v>
      </c>
      <c r="G9" s="4" t="s">
        <v>67</v>
      </c>
    </row>
    <row r="10" spans="1:7" ht="48" customHeight="1">
      <c r="A10" s="6" t="s">
        <v>68</v>
      </c>
      <c r="B10" s="4" t="s">
        <v>16</v>
      </c>
      <c r="C10" s="4" t="s">
        <v>69</v>
      </c>
      <c r="D10" s="6" t="s">
        <v>56</v>
      </c>
      <c r="E10" s="6" t="s">
        <v>4</v>
      </c>
      <c r="F10" s="4" t="s">
        <v>70</v>
      </c>
      <c r="G10" s="4" t="s">
        <v>71</v>
      </c>
    </row>
    <row r="11" spans="1:7" ht="48" customHeight="1">
      <c r="A11" s="6" t="s">
        <v>72</v>
      </c>
      <c r="B11" s="4" t="s">
        <v>16</v>
      </c>
      <c r="C11" s="4" t="s">
        <v>73</v>
      </c>
      <c r="D11" s="6" t="s">
        <v>65</v>
      </c>
      <c r="E11" s="6" t="s">
        <v>4</v>
      </c>
      <c r="F11" s="4" t="s">
        <v>74</v>
      </c>
      <c r="G11" s="4" t="s">
        <v>75</v>
      </c>
    </row>
    <row r="12" spans="1:7" ht="48" customHeight="1">
      <c r="A12" s="6" t="s">
        <v>76</v>
      </c>
      <c r="B12" s="4" t="s">
        <v>18</v>
      </c>
      <c r="C12" s="4" t="s">
        <v>77</v>
      </c>
      <c r="D12" s="6" t="s">
        <v>65</v>
      </c>
      <c r="E12" s="6" t="s">
        <v>26</v>
      </c>
      <c r="F12" s="4" t="s">
        <v>78</v>
      </c>
      <c r="G12" s="4" t="s">
        <v>79</v>
      </c>
    </row>
    <row r="13" spans="1:7" ht="48" customHeight="1">
      <c r="A13" s="6" t="s">
        <v>80</v>
      </c>
      <c r="B13" s="4" t="s">
        <v>18</v>
      </c>
      <c r="C13" s="4" t="s">
        <v>81</v>
      </c>
      <c r="D13" s="6" t="s">
        <v>40</v>
      </c>
      <c r="E13" s="6" t="s">
        <v>20</v>
      </c>
      <c r="F13" s="4" t="s">
        <v>82</v>
      </c>
      <c r="G13" s="4" t="s">
        <v>83</v>
      </c>
    </row>
    <row r="14" spans="1:7" ht="48" customHeight="1">
      <c r="A14" s="6" t="s">
        <v>84</v>
      </c>
      <c r="B14" s="4" t="s">
        <v>18</v>
      </c>
      <c r="C14" s="4" t="s">
        <v>85</v>
      </c>
      <c r="D14" s="6" t="s">
        <v>40</v>
      </c>
      <c r="E14" s="6" t="s">
        <v>26</v>
      </c>
      <c r="F14" s="4" t="s">
        <v>86</v>
      </c>
      <c r="G14" s="4" t="s">
        <v>87</v>
      </c>
    </row>
    <row r="15" spans="1:7" ht="48" customHeight="1">
      <c r="A15" s="6" t="s">
        <v>88</v>
      </c>
      <c r="B15" s="4" t="s">
        <v>18</v>
      </c>
      <c r="C15" s="4" t="s">
        <v>89</v>
      </c>
      <c r="D15" s="6" t="s">
        <v>40</v>
      </c>
      <c r="E15" s="6" t="s">
        <v>4</v>
      </c>
      <c r="F15" s="4" t="s">
        <v>66</v>
      </c>
      <c r="G15" s="4" t="s">
        <v>90</v>
      </c>
    </row>
    <row r="16" spans="1:7" ht="48" customHeight="1">
      <c r="A16" s="6" t="s">
        <v>91</v>
      </c>
      <c r="B16" s="4" t="s">
        <v>18</v>
      </c>
      <c r="C16" s="4" t="s">
        <v>92</v>
      </c>
      <c r="D16" s="6" t="s">
        <v>93</v>
      </c>
      <c r="E16" s="6" t="s">
        <v>26</v>
      </c>
      <c r="F16" s="4" t="s">
        <v>94</v>
      </c>
      <c r="G16" s="4" t="s">
        <v>95</v>
      </c>
    </row>
    <row r="17" spans="1:7" ht="48" customHeight="1">
      <c r="A17" s="6" t="s">
        <v>96</v>
      </c>
      <c r="B17" s="4" t="s">
        <v>18</v>
      </c>
      <c r="C17" s="4" t="s">
        <v>97</v>
      </c>
      <c r="D17" s="6" t="s">
        <v>93</v>
      </c>
      <c r="E17" s="6" t="s">
        <v>26</v>
      </c>
      <c r="F17" s="4" t="s">
        <v>94</v>
      </c>
      <c r="G17" s="4" t="s">
        <v>98</v>
      </c>
    </row>
    <row r="18" spans="1:7" ht="48" customHeight="1">
      <c r="A18" s="6" t="s">
        <v>99</v>
      </c>
      <c r="B18" s="4" t="s">
        <v>18</v>
      </c>
      <c r="C18" s="4" t="s">
        <v>100</v>
      </c>
      <c r="D18" s="6" t="s">
        <v>35</v>
      </c>
      <c r="E18" s="6" t="s">
        <v>26</v>
      </c>
      <c r="F18" s="4" t="s">
        <v>101</v>
      </c>
      <c r="G18" s="4" t="s">
        <v>102</v>
      </c>
    </row>
    <row r="19" spans="1:7" ht="48" customHeight="1">
      <c r="A19" s="6" t="s">
        <v>103</v>
      </c>
      <c r="B19" s="4" t="s">
        <v>18</v>
      </c>
      <c r="C19" s="4" t="s">
        <v>104</v>
      </c>
      <c r="D19" s="6" t="s">
        <v>93</v>
      </c>
      <c r="E19" s="6" t="s">
        <v>26</v>
      </c>
      <c r="F19" s="4" t="s">
        <v>105</v>
      </c>
      <c r="G19" s="4" t="s">
        <v>106</v>
      </c>
    </row>
    <row r="20" spans="1:7" ht="48" customHeight="1">
      <c r="A20" s="6" t="s">
        <v>107</v>
      </c>
      <c r="B20" s="4" t="s">
        <v>18</v>
      </c>
      <c r="C20" s="4" t="s">
        <v>108</v>
      </c>
      <c r="D20" s="6" t="s">
        <v>93</v>
      </c>
      <c r="E20" s="6" t="s">
        <v>26</v>
      </c>
      <c r="F20" s="4" t="s">
        <v>109</v>
      </c>
      <c r="G20" s="4" t="s">
        <v>110</v>
      </c>
    </row>
    <row r="21" spans="1:7" ht="48" customHeight="1">
      <c r="A21" s="6" t="s">
        <v>111</v>
      </c>
      <c r="B21" s="4" t="s">
        <v>18</v>
      </c>
      <c r="C21" s="4" t="s">
        <v>112</v>
      </c>
      <c r="D21" s="6" t="s">
        <v>93</v>
      </c>
      <c r="E21" s="6" t="s">
        <v>20</v>
      </c>
      <c r="F21" s="4" t="s">
        <v>113</v>
      </c>
      <c r="G21" s="4" t="s">
        <v>106</v>
      </c>
    </row>
    <row r="22" spans="1:7" ht="48" customHeight="1">
      <c r="A22" s="6" t="s">
        <v>114</v>
      </c>
      <c r="B22" s="4" t="s">
        <v>19</v>
      </c>
      <c r="C22" s="4" t="s">
        <v>115</v>
      </c>
      <c r="D22" s="6" t="s">
        <v>56</v>
      </c>
      <c r="E22" s="6" t="s">
        <v>26</v>
      </c>
      <c r="F22" s="4" t="s">
        <v>116</v>
      </c>
      <c r="G22" s="4" t="s">
        <v>117</v>
      </c>
    </row>
    <row r="23" spans="1:7" ht="48" customHeight="1">
      <c r="A23" s="6" t="s">
        <v>118</v>
      </c>
      <c r="B23" s="4" t="s">
        <v>19</v>
      </c>
      <c r="C23" s="4" t="s">
        <v>119</v>
      </c>
      <c r="D23" s="6" t="s">
        <v>40</v>
      </c>
      <c r="E23" s="6" t="s">
        <v>20</v>
      </c>
      <c r="F23" s="4" t="s">
        <v>120</v>
      </c>
      <c r="G23" s="4" t="s">
        <v>121</v>
      </c>
    </row>
    <row r="24" spans="1:7" ht="48" customHeight="1">
      <c r="A24" s="6" t="s">
        <v>122</v>
      </c>
      <c r="B24" s="4" t="s">
        <v>19</v>
      </c>
      <c r="C24" s="4" t="s">
        <v>123</v>
      </c>
      <c r="D24" s="6" t="s">
        <v>93</v>
      </c>
      <c r="E24" s="6" t="s">
        <v>22</v>
      </c>
      <c r="F24" s="4" t="s">
        <v>124</v>
      </c>
      <c r="G24" s="4" t="s">
        <v>125</v>
      </c>
    </row>
    <row r="25" spans="1:7" ht="48" customHeight="1">
      <c r="A25" s="6" t="s">
        <v>126</v>
      </c>
      <c r="B25" s="4" t="s">
        <v>19</v>
      </c>
      <c r="C25" s="4" t="s">
        <v>127</v>
      </c>
      <c r="D25" s="6" t="s">
        <v>93</v>
      </c>
      <c r="E25" s="6" t="s">
        <v>22</v>
      </c>
      <c r="F25" s="4" t="s">
        <v>66</v>
      </c>
      <c r="G25" s="4" t="s">
        <v>128</v>
      </c>
    </row>
    <row r="26" spans="1:7" ht="48" customHeight="1">
      <c r="A26" s="6" t="s">
        <v>129</v>
      </c>
      <c r="B26" s="4" t="s">
        <v>19</v>
      </c>
      <c r="C26" s="4" t="s">
        <v>130</v>
      </c>
      <c r="D26" s="6" t="s">
        <v>93</v>
      </c>
      <c r="E26" s="6" t="s">
        <v>20</v>
      </c>
      <c r="F26" s="4" t="s">
        <v>66</v>
      </c>
      <c r="G26" s="4" t="s">
        <v>131</v>
      </c>
    </row>
    <row r="27" spans="1:7" ht="48" customHeight="1">
      <c r="A27" s="6" t="s">
        <v>132</v>
      </c>
      <c r="B27" s="4" t="s">
        <v>19</v>
      </c>
      <c r="C27" s="4" t="s">
        <v>133</v>
      </c>
      <c r="D27" s="6" t="s">
        <v>93</v>
      </c>
      <c r="E27" s="6" t="s">
        <v>20</v>
      </c>
      <c r="F27" s="4" t="s">
        <v>134</v>
      </c>
      <c r="G27" s="4" t="s">
        <v>135</v>
      </c>
    </row>
    <row r="28" spans="1:7" ht="48" customHeight="1">
      <c r="A28" s="6" t="s">
        <v>136</v>
      </c>
      <c r="B28" s="4" t="s">
        <v>19</v>
      </c>
      <c r="C28" s="4" t="s">
        <v>137</v>
      </c>
      <c r="D28" s="6" t="s">
        <v>93</v>
      </c>
      <c r="E28" s="6" t="s">
        <v>26</v>
      </c>
      <c r="F28" s="4" t="s">
        <v>138</v>
      </c>
      <c r="G28" s="4" t="s">
        <v>139</v>
      </c>
    </row>
    <row r="29" spans="1:7" ht="48" customHeight="1">
      <c r="A29" s="6" t="s">
        <v>140</v>
      </c>
      <c r="B29" s="4" t="s">
        <v>19</v>
      </c>
      <c r="C29" s="4" t="s">
        <v>141</v>
      </c>
      <c r="D29" s="6" t="s">
        <v>56</v>
      </c>
      <c r="E29" s="6" t="s">
        <v>24</v>
      </c>
      <c r="F29" s="4" t="s">
        <v>142</v>
      </c>
      <c r="G29" s="4" t="s">
        <v>143</v>
      </c>
    </row>
    <row r="30" spans="1:7" ht="48" customHeight="1">
      <c r="A30" s="6" t="s">
        <v>144</v>
      </c>
      <c r="B30" s="4" t="s">
        <v>19</v>
      </c>
      <c r="C30" s="4" t="s">
        <v>145</v>
      </c>
      <c r="D30" s="6" t="s">
        <v>56</v>
      </c>
      <c r="E30" s="6" t="s">
        <v>20</v>
      </c>
      <c r="F30" s="4" t="s">
        <v>146</v>
      </c>
      <c r="G30" s="4" t="s">
        <v>147</v>
      </c>
    </row>
    <row r="31" spans="1:7" ht="48" customHeight="1">
      <c r="A31" s="6" t="s">
        <v>148</v>
      </c>
      <c r="B31" s="4" t="s">
        <v>19</v>
      </c>
      <c r="C31" s="4" t="s">
        <v>149</v>
      </c>
      <c r="D31" s="6" t="s">
        <v>56</v>
      </c>
      <c r="E31" s="6" t="s">
        <v>26</v>
      </c>
      <c r="F31" s="4" t="s">
        <v>150</v>
      </c>
      <c r="G31" s="4" t="s">
        <v>151</v>
      </c>
    </row>
    <row r="32" spans="1:7" ht="48" customHeight="1">
      <c r="A32" s="6" t="s">
        <v>152</v>
      </c>
      <c r="B32" s="4" t="s">
        <v>21</v>
      </c>
      <c r="C32" s="4" t="s">
        <v>153</v>
      </c>
      <c r="D32" s="6" t="s">
        <v>56</v>
      </c>
      <c r="E32" s="6" t="s">
        <v>22</v>
      </c>
      <c r="F32" s="4" t="s">
        <v>154</v>
      </c>
      <c r="G32" s="4" t="s">
        <v>155</v>
      </c>
    </row>
    <row r="33" spans="1:7" ht="48" customHeight="1">
      <c r="A33" s="6" t="s">
        <v>156</v>
      </c>
      <c r="B33" s="4" t="s">
        <v>21</v>
      </c>
      <c r="C33" s="4" t="s">
        <v>157</v>
      </c>
      <c r="D33" s="6" t="s">
        <v>93</v>
      </c>
      <c r="E33" s="6" t="s">
        <v>20</v>
      </c>
      <c r="F33" s="4" t="s">
        <v>158</v>
      </c>
      <c r="G33" s="4" t="s">
        <v>159</v>
      </c>
    </row>
    <row r="34" spans="1:7" ht="48" customHeight="1">
      <c r="A34" s="6" t="s">
        <v>160</v>
      </c>
      <c r="B34" s="4" t="s">
        <v>21</v>
      </c>
      <c r="C34" s="4" t="s">
        <v>161</v>
      </c>
      <c r="D34" s="6" t="s">
        <v>56</v>
      </c>
      <c r="E34" s="6" t="s">
        <v>20</v>
      </c>
      <c r="F34" s="4" t="s">
        <v>162</v>
      </c>
      <c r="G34" s="4" t="s">
        <v>163</v>
      </c>
    </row>
    <row r="35" spans="1:7" ht="48" customHeight="1">
      <c r="A35" s="6" t="s">
        <v>164</v>
      </c>
      <c r="B35" s="4" t="s">
        <v>21</v>
      </c>
      <c r="C35" s="4" t="s">
        <v>165</v>
      </c>
      <c r="D35" s="6" t="s">
        <v>93</v>
      </c>
      <c r="E35" s="6" t="s">
        <v>20</v>
      </c>
      <c r="F35" s="4" t="s">
        <v>166</v>
      </c>
      <c r="G35" s="4" t="s">
        <v>167</v>
      </c>
    </row>
    <row r="36" spans="1:7" ht="48" customHeight="1">
      <c r="A36" s="6" t="s">
        <v>168</v>
      </c>
      <c r="B36" s="4" t="s">
        <v>21</v>
      </c>
      <c r="C36" s="4" t="s">
        <v>169</v>
      </c>
      <c r="D36" s="6" t="s">
        <v>170</v>
      </c>
      <c r="E36" s="6" t="s">
        <v>24</v>
      </c>
      <c r="F36" s="4" t="s">
        <v>171</v>
      </c>
      <c r="G36" s="4" t="s">
        <v>172</v>
      </c>
    </row>
    <row r="37" spans="1:7" ht="48" customHeight="1">
      <c r="A37" s="6" t="s">
        <v>173</v>
      </c>
      <c r="B37" s="4" t="s">
        <v>21</v>
      </c>
      <c r="C37" s="4" t="s">
        <v>174</v>
      </c>
      <c r="D37" s="6" t="s">
        <v>56</v>
      </c>
      <c r="E37" s="6" t="s">
        <v>4</v>
      </c>
      <c r="F37" s="4" t="s">
        <v>175</v>
      </c>
      <c r="G37" s="4" t="s">
        <v>176</v>
      </c>
    </row>
    <row r="38" spans="1:7" ht="48" customHeight="1">
      <c r="A38" s="6" t="s">
        <v>177</v>
      </c>
      <c r="B38" s="4" t="s">
        <v>21</v>
      </c>
      <c r="C38" s="4" t="s">
        <v>178</v>
      </c>
      <c r="D38" s="6" t="s">
        <v>56</v>
      </c>
      <c r="E38" s="6" t="s">
        <v>20</v>
      </c>
      <c r="F38" s="4" t="s">
        <v>179</v>
      </c>
      <c r="G38" s="4" t="s">
        <v>180</v>
      </c>
    </row>
    <row r="39" spans="1:7" ht="48" customHeight="1">
      <c r="A39" s="6" t="s">
        <v>181</v>
      </c>
      <c r="B39" s="4" t="s">
        <v>21</v>
      </c>
      <c r="C39" s="4" t="s">
        <v>182</v>
      </c>
      <c r="D39" s="6" t="s">
        <v>170</v>
      </c>
      <c r="E39" s="6" t="s">
        <v>22</v>
      </c>
      <c r="F39" s="4" t="s">
        <v>183</v>
      </c>
      <c r="G39" s="4" t="s">
        <v>184</v>
      </c>
    </row>
    <row r="40" spans="1:7" ht="48" customHeight="1">
      <c r="A40" s="6" t="s">
        <v>185</v>
      </c>
      <c r="B40" s="4" t="s">
        <v>21</v>
      </c>
      <c r="C40" s="4" t="s">
        <v>186</v>
      </c>
      <c r="D40" s="6" t="s">
        <v>170</v>
      </c>
      <c r="E40" s="6" t="s">
        <v>24</v>
      </c>
      <c r="F40" s="4" t="s">
        <v>187</v>
      </c>
      <c r="G40" s="4" t="s">
        <v>188</v>
      </c>
    </row>
    <row r="41" spans="1:7" ht="48" customHeight="1">
      <c r="A41" s="6" t="s">
        <v>189</v>
      </c>
      <c r="B41" s="4" t="s">
        <v>21</v>
      </c>
      <c r="C41" s="4" t="s">
        <v>190</v>
      </c>
      <c r="D41" s="6" t="s">
        <v>170</v>
      </c>
      <c r="E41" s="6" t="s">
        <v>26</v>
      </c>
      <c r="F41" s="4" t="s">
        <v>191</v>
      </c>
      <c r="G41" s="4" t="s">
        <v>192</v>
      </c>
    </row>
    <row r="42" spans="1:7" ht="48" customHeight="1">
      <c r="A42" s="6" t="s">
        <v>193</v>
      </c>
      <c r="B42" s="4" t="s">
        <v>23</v>
      </c>
      <c r="C42" s="4" t="s">
        <v>194</v>
      </c>
      <c r="D42" s="6" t="s">
        <v>56</v>
      </c>
      <c r="E42" s="6" t="s">
        <v>24</v>
      </c>
      <c r="F42" s="4" t="s">
        <v>195</v>
      </c>
      <c r="G42" s="4" t="s">
        <v>196</v>
      </c>
    </row>
    <row r="43" spans="1:7" ht="48" customHeight="1">
      <c r="A43" s="6" t="s">
        <v>197</v>
      </c>
      <c r="B43" s="4" t="s">
        <v>23</v>
      </c>
      <c r="C43" s="4" t="s">
        <v>198</v>
      </c>
      <c r="D43" s="6" t="s">
        <v>56</v>
      </c>
      <c r="E43" s="6" t="s">
        <v>26</v>
      </c>
      <c r="F43" s="4" t="s">
        <v>199</v>
      </c>
      <c r="G43" s="4" t="s">
        <v>200</v>
      </c>
    </row>
    <row r="44" spans="1:7" ht="48" customHeight="1">
      <c r="A44" s="6" t="s">
        <v>201</v>
      </c>
      <c r="B44" s="4" t="s">
        <v>23</v>
      </c>
      <c r="C44" s="4" t="s">
        <v>202</v>
      </c>
      <c r="D44" s="6" t="s">
        <v>93</v>
      </c>
      <c r="E44" s="6" t="s">
        <v>20</v>
      </c>
      <c r="F44" s="4" t="s">
        <v>203</v>
      </c>
      <c r="G44" s="4" t="s">
        <v>204</v>
      </c>
    </row>
    <row r="45" spans="1:7" ht="48" customHeight="1">
      <c r="A45" s="6" t="s">
        <v>205</v>
      </c>
      <c r="B45" s="4" t="s">
        <v>23</v>
      </c>
      <c r="C45" s="4" t="s">
        <v>206</v>
      </c>
      <c r="D45" s="6" t="s">
        <v>65</v>
      </c>
      <c r="E45" s="6" t="s">
        <v>26</v>
      </c>
      <c r="F45" s="4" t="s">
        <v>207</v>
      </c>
      <c r="G45" s="4" t="s">
        <v>208</v>
      </c>
    </row>
    <row r="46" spans="1:7" ht="48" customHeight="1">
      <c r="A46" s="6" t="s">
        <v>209</v>
      </c>
      <c r="B46" s="4" t="s">
        <v>23</v>
      </c>
      <c r="C46" s="4" t="s">
        <v>210</v>
      </c>
      <c r="D46" s="6" t="s">
        <v>40</v>
      </c>
      <c r="E46" s="6" t="s">
        <v>24</v>
      </c>
      <c r="F46" s="4" t="s">
        <v>211</v>
      </c>
      <c r="G46" s="4" t="s">
        <v>212</v>
      </c>
    </row>
    <row r="47" spans="1:7" ht="48" customHeight="1">
      <c r="A47" s="6" t="s">
        <v>213</v>
      </c>
      <c r="B47" s="4" t="s">
        <v>23</v>
      </c>
      <c r="C47" s="4" t="s">
        <v>214</v>
      </c>
      <c r="D47" s="6" t="s">
        <v>93</v>
      </c>
      <c r="E47" s="6" t="s">
        <v>20</v>
      </c>
      <c r="F47" s="4" t="s">
        <v>215</v>
      </c>
      <c r="G47" s="4" t="s">
        <v>216</v>
      </c>
    </row>
    <row r="48" spans="1:7" ht="48" customHeight="1">
      <c r="A48" s="6" t="s">
        <v>217</v>
      </c>
      <c r="B48" s="4" t="s">
        <v>23</v>
      </c>
      <c r="C48" s="4" t="s">
        <v>218</v>
      </c>
      <c r="D48" s="6" t="s">
        <v>35</v>
      </c>
      <c r="E48" s="6" t="s">
        <v>4</v>
      </c>
      <c r="F48" s="4" t="s">
        <v>219</v>
      </c>
      <c r="G48" s="4" t="s">
        <v>220</v>
      </c>
    </row>
    <row r="49" spans="1:7" ht="48" customHeight="1">
      <c r="A49" s="6" t="s">
        <v>221</v>
      </c>
      <c r="B49" s="4" t="s">
        <v>23</v>
      </c>
      <c r="C49" s="4" t="s">
        <v>222</v>
      </c>
      <c r="D49" s="6" t="s">
        <v>35</v>
      </c>
      <c r="E49" s="6" t="s">
        <v>24</v>
      </c>
      <c r="F49" s="4" t="s">
        <v>223</v>
      </c>
      <c r="G49" s="4" t="s">
        <v>224</v>
      </c>
    </row>
    <row r="50" spans="1:7" ht="48" customHeight="1">
      <c r="A50" s="6" t="s">
        <v>225</v>
      </c>
      <c r="B50" s="4" t="s">
        <v>23</v>
      </c>
      <c r="C50" s="4" t="s">
        <v>226</v>
      </c>
      <c r="D50" s="6" t="s">
        <v>56</v>
      </c>
      <c r="E50" s="6" t="s">
        <v>22</v>
      </c>
      <c r="F50" s="4" t="s">
        <v>227</v>
      </c>
      <c r="G50" s="4" t="s">
        <v>228</v>
      </c>
    </row>
    <row r="51" spans="1:7" ht="48" customHeight="1">
      <c r="A51" s="6" t="s">
        <v>229</v>
      </c>
      <c r="B51" s="4" t="s">
        <v>23</v>
      </c>
      <c r="C51" s="4" t="s">
        <v>230</v>
      </c>
      <c r="D51" s="6" t="s">
        <v>56</v>
      </c>
      <c r="E51" s="6" t="s">
        <v>20</v>
      </c>
      <c r="F51" s="4" t="s">
        <v>231</v>
      </c>
      <c r="G51" s="4" t="s">
        <v>232</v>
      </c>
    </row>
    <row r="52" spans="1:7" ht="42" customHeight="1"/>
    <row r="53" spans="1:7" ht="42" customHeight="1"/>
    <row r="54" spans="1:7" ht="42" customHeight="1"/>
    <row r="55" spans="1:7" ht="42" customHeight="1"/>
  </sheetData>
  <conditionalFormatting sqref="A2:G51">
    <cfRule type="expression" dxfId="17" priority="11">
      <formula>OR($E2="Entregado",$E2="Completado")</formula>
    </cfRule>
    <cfRule type="expression" dxfId="16" priority="12">
      <formula>$E2="En revisión"</formula>
    </cfRule>
    <cfRule type="expression" dxfId="15" priority="13">
      <formula>OR($E2="No solicitado",$E2="Solicitado",$E2="En preparación",$E2="Pendiente")</formula>
    </cfRule>
    <cfRule type="expression" dxfId="14" priority="14">
      <formula>$E2="Bloqueado"</formula>
    </cfRule>
  </conditionalFormatting>
  <conditionalFormatting sqref="E2:E51">
    <cfRule type="expression" dxfId="13" priority="15">
      <formula>OR($E2="Entregado",$E2="Completado")</formula>
    </cfRule>
    <cfRule type="expression" dxfId="12" priority="16">
      <formula>$E2="En revisión"</formula>
    </cfRule>
    <cfRule type="expression" dxfId="11" priority="17">
      <formula>OR($E2="No solicitado",$E2="Solicitado",$E2="En preparación",$E2="Pendiente")</formula>
    </cfRule>
    <cfRule type="expression" dxfId="10" priority="18">
      <formula>$E2="Bloqueado"</formula>
    </cfRule>
  </conditionalFormatting>
  <conditionalFormatting sqref="E6:E55">
    <cfRule type="expression" dxfId="9" priority="1">
      <formula>E6="Entregado"</formula>
    </cfRule>
    <cfRule type="expression" dxfId="8" priority="2">
      <formula>E6="En revisión"</formula>
    </cfRule>
    <cfRule type="expression" dxfId="7" priority="3">
      <formula>E6="No solicitado"</formula>
    </cfRule>
    <cfRule type="expression" dxfId="6" priority="4">
      <formula>E6="Bloqueado"</formula>
    </cfRule>
  </conditionalFormatting>
  <conditionalFormatting sqref="E6:E1000">
    <cfRule type="expression" dxfId="5" priority="5">
      <formula>E6="Entregado"</formula>
    </cfRule>
    <cfRule type="expression" dxfId="4" priority="6">
      <formula>E6="En revisión"</formula>
    </cfRule>
    <cfRule type="expression" dxfId="3" priority="7">
      <formula>E6="No solicitado"</formula>
    </cfRule>
    <cfRule type="expression" dxfId="2" priority="8">
      <formula>E6="Bloqueado"</formula>
    </cfRule>
    <cfRule type="expression" dxfId="1" priority="9">
      <formula>E6="Solicitado"</formula>
    </cfRule>
    <cfRule type="expression" dxfId="0" priority="10">
      <formula>E6="En preparación"</formula>
    </cfRule>
  </conditionalFormatting>
  <dataValidations count="4">
    <dataValidation type="list" sqref="E6:E55" xr:uid="{00000000-0002-0000-0100-000000000000}">
      <formula1>"Bloqueado,En preparación,En revisión,Entregado,No solicitado,Solicitado"</formula1>
    </dataValidation>
    <dataValidation type="list" sqref="D6:D55" xr:uid="{00000000-0002-0000-0100-000001000000}">
      <formula1>"Gate obligatorio,Requisito mejorable durante piloto,Requisito operativo"</formula1>
    </dataValidation>
    <dataValidation type="list" sqref="F6:F55" xr:uid="{00000000-0002-0000-0100-000002000000}">
      <formula1>"Alex,Carlos,Diego,Julio,Por definir,Roberto"</formula1>
    </dataValidation>
    <dataValidation type="list" sqref="G6:G55" xr:uid="{00000000-0002-0000-0100-000003000000}">
      <formula1>"Alex,Carlos,Diego,Roberto"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xr:uid="{00000000-0002-0000-0100-000004000000}">
          <x14:formula1>
            <xm:f>Catálogos!$A$2:$A$7</xm:f>
          </x14:formula1>
          <xm:sqref>E6:E1000</xm:sqref>
        </x14:dataValidation>
        <x14:dataValidation type="list" xr:uid="{00000000-0002-0000-0100-000005000000}">
          <x14:formula1>
            <xm:f>Catálogos!$B$2:$B$4</xm:f>
          </x14:formula1>
          <xm:sqref>D6:D1000</xm:sqref>
        </x14:dataValidation>
        <x14:dataValidation type="list" xr:uid="{00000000-0002-0000-0100-000006000000}">
          <x14:formula1>
            <xm:f>Catálogos!$C$2:$C$7</xm:f>
          </x14:formula1>
          <xm:sqref>F6:F1000 D2:D51</xm:sqref>
        </x14:dataValidation>
        <x14:dataValidation type="list" xr:uid="{00000000-0002-0000-0100-000007000000}">
          <x14:formula1>
            <xm:f>Catálogos!$D$2:$D$5</xm:f>
          </x14:formula1>
          <xm:sqref>G6:G1000</xm:sqref>
        </x14:dataValidation>
        <x14:dataValidation type="list" xr:uid="{00000000-0002-0000-0100-000009000000}">
          <x14:formula1>
            <xm:f>Catálogos!$A$2:$A$9</xm:f>
          </x14:formula1>
          <xm:sqref>E2:E51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"/>
  <sheetViews>
    <sheetView workbookViewId="0"/>
  </sheetViews>
  <sheetFormatPr baseColWidth="10" defaultColWidth="8.83203125" defaultRowHeight="15"/>
  <cols>
    <col min="1" max="4" width="24" customWidth="1"/>
  </cols>
  <sheetData>
    <row r="1" spans="1:4">
      <c r="A1" s="1" t="s">
        <v>233</v>
      </c>
      <c r="B1" s="1" t="s">
        <v>234</v>
      </c>
      <c r="C1" s="1" t="s">
        <v>235</v>
      </c>
      <c r="D1" s="1" t="s">
        <v>236</v>
      </c>
    </row>
    <row r="2" spans="1:4">
      <c r="A2" s="2" t="s">
        <v>26</v>
      </c>
      <c r="B2" s="2" t="s">
        <v>237</v>
      </c>
      <c r="C2" s="2" t="s">
        <v>170</v>
      </c>
      <c r="D2" s="2" t="s">
        <v>170</v>
      </c>
    </row>
    <row r="3" spans="1:4">
      <c r="A3" s="2" t="s">
        <v>24</v>
      </c>
      <c r="B3" s="2" t="s">
        <v>238</v>
      </c>
      <c r="C3" s="2" t="s">
        <v>35</v>
      </c>
      <c r="D3" s="2" t="s">
        <v>35</v>
      </c>
    </row>
    <row r="4" spans="1:4">
      <c r="A4" s="2" t="s">
        <v>4</v>
      </c>
      <c r="B4" s="2" t="s">
        <v>239</v>
      </c>
      <c r="C4" s="2" t="s">
        <v>56</v>
      </c>
      <c r="D4" s="2" t="s">
        <v>56</v>
      </c>
    </row>
    <row r="5" spans="1:4">
      <c r="A5" s="2" t="s">
        <v>15</v>
      </c>
      <c r="B5" s="2"/>
      <c r="C5" s="2" t="s">
        <v>40</v>
      </c>
      <c r="D5" s="2" t="s">
        <v>65</v>
      </c>
    </row>
    <row r="6" spans="1:4">
      <c r="A6" s="2" t="s">
        <v>20</v>
      </c>
      <c r="B6" s="2"/>
      <c r="C6" s="2" t="s">
        <v>93</v>
      </c>
      <c r="D6" s="2"/>
    </row>
    <row r="7" spans="1:4">
      <c r="A7" s="2" t="s">
        <v>22</v>
      </c>
      <c r="B7" s="2"/>
      <c r="C7" s="2" t="s">
        <v>65</v>
      </c>
      <c r="D7" s="2"/>
    </row>
    <row r="8" spans="1:4">
      <c r="A8" t="s">
        <v>17</v>
      </c>
    </row>
    <row r="9" spans="1:4">
      <c r="A9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Resumen Ejecutivo</vt:lpstr>
      <vt:lpstr>Matriz Ejecutiva</vt:lpstr>
      <vt:lpstr>Catálogos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Diego Aranda</cp:lastModifiedBy>
  <dcterms:modified xsi:type="dcterms:W3CDTF">2026-07-17T03:25:56Z</dcterms:modified>
</cp:coreProperties>
</file>